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1"/>
  </bookViews>
  <sheets>
    <sheet name="小专业" sheetId="1" r:id="rId1"/>
    <sheet name="企业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<sst xmlns="http://schemas.openxmlformats.org/spreadsheetml/2006/main" count="1950" uniqueCount="516">
  <si>
    <t>2025年随州市专业技术职务中级水平能力测试成绩</t>
  </si>
  <si>
    <t>序号</t>
  </si>
  <si>
    <t>姓名</t>
  </si>
  <si>
    <t>性别</t>
  </si>
  <si>
    <t>测试专业</t>
  </si>
  <si>
    <t>准考证号</t>
  </si>
  <si>
    <t>是否合格</t>
  </si>
  <si>
    <t>张申银</t>
  </si>
  <si>
    <t>男</t>
  </si>
  <si>
    <t>文物博物</t>
  </si>
  <si>
    <t>合格</t>
  </si>
  <si>
    <t>聂薇滟</t>
  </si>
  <si>
    <t>女</t>
  </si>
  <si>
    <t>党校教师</t>
  </si>
  <si>
    <t>陈烁</t>
  </si>
  <si>
    <t>新闻</t>
  </si>
  <si>
    <t>熊晓枝</t>
  </si>
  <si>
    <t>吕华迎</t>
  </si>
  <si>
    <t>陈剑峰</t>
  </si>
  <si>
    <t>陈万阳</t>
  </si>
  <si>
    <t>农学</t>
  </si>
  <si>
    <t>向征</t>
  </si>
  <si>
    <t>水利水电</t>
  </si>
  <si>
    <t>杨猛</t>
  </si>
  <si>
    <t>叶赢龙</t>
  </si>
  <si>
    <t>兽医</t>
  </si>
  <si>
    <t>梅新</t>
  </si>
  <si>
    <t>农机工程</t>
  </si>
  <si>
    <t>童伟伟</t>
  </si>
  <si>
    <t>档案</t>
  </si>
  <si>
    <t>程艳萍</t>
  </si>
  <si>
    <t>秦绍兵</t>
  </si>
  <si>
    <t>尚恒</t>
  </si>
  <si>
    <t>熊化</t>
  </si>
  <si>
    <t>童随</t>
  </si>
  <si>
    <t>付梦妮</t>
  </si>
  <si>
    <t>质量</t>
  </si>
  <si>
    <t>包晓春</t>
  </si>
  <si>
    <t>邹家华</t>
  </si>
  <si>
    <t>张玉臣</t>
  </si>
  <si>
    <t>吴秋月</t>
  </si>
  <si>
    <t>建筑</t>
  </si>
  <si>
    <t>刘艳华</t>
  </si>
  <si>
    <t>封雪</t>
  </si>
  <si>
    <t>龚雪婷</t>
  </si>
  <si>
    <t>熊伟</t>
  </si>
  <si>
    <t>任红梅</t>
  </si>
  <si>
    <t>任宏广</t>
  </si>
  <si>
    <t>陈静</t>
  </si>
  <si>
    <t>林业</t>
  </si>
  <si>
    <t>刘春辉</t>
  </si>
  <si>
    <t>叶明</t>
  </si>
  <si>
    <t>肖洒</t>
  </si>
  <si>
    <t>环保</t>
  </si>
  <si>
    <t>肖山</t>
  </si>
  <si>
    <t>韩晶</t>
  </si>
  <si>
    <t>孙晨</t>
  </si>
  <si>
    <t>胡小纯</t>
  </si>
  <si>
    <t>张冠锐</t>
  </si>
  <si>
    <t>付莹莹</t>
  </si>
  <si>
    <t>欧红雷</t>
  </si>
  <si>
    <t>丁鹏</t>
  </si>
  <si>
    <t>刘娟</t>
  </si>
  <si>
    <t>夏海燕</t>
  </si>
  <si>
    <t>严杰</t>
  </si>
  <si>
    <t>程暘</t>
  </si>
  <si>
    <t>储勤军</t>
  </si>
  <si>
    <t>刘梓洋</t>
  </si>
  <si>
    <t>宋巧颖</t>
  </si>
  <si>
    <t>土地</t>
  </si>
  <si>
    <t>马海波</t>
  </si>
  <si>
    <t>周锐</t>
  </si>
  <si>
    <t>电子信息</t>
  </si>
  <si>
    <t>刘邦</t>
  </si>
  <si>
    <t>汪冬</t>
  </si>
  <si>
    <t>路桥</t>
  </si>
  <si>
    <t>徐洲</t>
  </si>
  <si>
    <t>张琳琳</t>
  </si>
  <si>
    <t>喻小芬</t>
  </si>
  <si>
    <t>李方方</t>
  </si>
  <si>
    <t>覃小双</t>
  </si>
  <si>
    <t>黄艳</t>
  </si>
  <si>
    <t>张继军</t>
  </si>
  <si>
    <t>程艳玲</t>
  </si>
  <si>
    <t>不合格</t>
  </si>
  <si>
    <t>刘子荣</t>
  </si>
  <si>
    <t>彭毅</t>
  </si>
  <si>
    <t>吴昊</t>
  </si>
  <si>
    <t>蒋妮</t>
  </si>
  <si>
    <t>吕国良</t>
  </si>
  <si>
    <t>电气</t>
  </si>
  <si>
    <t>潘金国</t>
  </si>
  <si>
    <t>陈攀宇</t>
  </si>
  <si>
    <t>王波</t>
  </si>
  <si>
    <t>周振华</t>
  </si>
  <si>
    <t>马继洋</t>
  </si>
  <si>
    <t>李长顺</t>
  </si>
  <si>
    <t>殷珊</t>
  </si>
  <si>
    <t>刘宏伟</t>
  </si>
  <si>
    <t>缺考</t>
  </si>
  <si>
    <t>徐敏</t>
  </si>
  <si>
    <t>吕贞</t>
  </si>
  <si>
    <t>郑方明</t>
  </si>
  <si>
    <t>肖金玲</t>
  </si>
  <si>
    <t>刘珊裳</t>
  </si>
  <si>
    <t xml:space="preserve">  2025年随州市专业技术职务中级水平能力测试成绩</t>
  </si>
  <si>
    <t>汪鹏</t>
  </si>
  <si>
    <t>彭朝阳</t>
  </si>
  <si>
    <t>李翠</t>
  </si>
  <si>
    <t>规划</t>
  </si>
  <si>
    <t>张棱秋</t>
  </si>
  <si>
    <t>苏姗姗</t>
  </si>
  <si>
    <t>彭康</t>
  </si>
  <si>
    <t>周田</t>
  </si>
  <si>
    <t>刘攀</t>
  </si>
  <si>
    <t>林金星</t>
  </si>
  <si>
    <t>计算机</t>
  </si>
  <si>
    <t>黄丹</t>
  </si>
  <si>
    <t>周文昌</t>
  </si>
  <si>
    <t>梅馨文</t>
  </si>
  <si>
    <t>包艳辉</t>
  </si>
  <si>
    <t>司芳龙</t>
  </si>
  <si>
    <t>李能宇</t>
  </si>
  <si>
    <t>测绘</t>
  </si>
  <si>
    <t>张威</t>
  </si>
  <si>
    <t>蒋印</t>
  </si>
  <si>
    <t>曹思巡</t>
  </si>
  <si>
    <t>黄华磊</t>
  </si>
  <si>
    <t>高小龙</t>
  </si>
  <si>
    <t>贺敬贵</t>
  </si>
  <si>
    <t>丁慧慧</t>
  </si>
  <si>
    <t>张秀琼</t>
  </si>
  <si>
    <t>王家琦</t>
  </si>
  <si>
    <t>马鹏阳</t>
  </si>
  <si>
    <t>熊巧琴</t>
  </si>
  <si>
    <t>彭飞翔</t>
  </si>
  <si>
    <t>陈丹</t>
  </si>
  <si>
    <t>刘召</t>
  </si>
  <si>
    <t>宋春阳</t>
  </si>
  <si>
    <t>秦金秋</t>
  </si>
  <si>
    <t>黄飞</t>
  </si>
  <si>
    <t>万迎春</t>
  </si>
  <si>
    <t>刘景超</t>
  </si>
  <si>
    <t>王方方</t>
  </si>
  <si>
    <t>王军文</t>
  </si>
  <si>
    <t>武振</t>
  </si>
  <si>
    <t>科技信息</t>
  </si>
  <si>
    <t>谢飞飞</t>
  </si>
  <si>
    <t>刘昆</t>
  </si>
  <si>
    <t>陈文文</t>
  </si>
  <si>
    <t>邓冬云</t>
  </si>
  <si>
    <t>梅斌</t>
  </si>
  <si>
    <t>张祖凤</t>
  </si>
  <si>
    <t>吴云</t>
  </si>
  <si>
    <t>余敏茜</t>
  </si>
  <si>
    <t>王艳玲</t>
  </si>
  <si>
    <t>张欢</t>
  </si>
  <si>
    <t>熊齐</t>
  </si>
  <si>
    <t>余涛</t>
  </si>
  <si>
    <t>武丽</t>
  </si>
  <si>
    <t>王会泽</t>
  </si>
  <si>
    <t>医药</t>
  </si>
  <si>
    <t>李梦梦</t>
  </si>
  <si>
    <t>李小亮</t>
  </si>
  <si>
    <t>王常兵</t>
  </si>
  <si>
    <t>地质</t>
  </si>
  <si>
    <t>曾文</t>
  </si>
  <si>
    <t>向涵</t>
  </si>
  <si>
    <t>朱浩</t>
  </si>
  <si>
    <t>王鹏</t>
  </si>
  <si>
    <t>闵建</t>
  </si>
  <si>
    <t>周天</t>
  </si>
  <si>
    <t>王威</t>
  </si>
  <si>
    <t>江越</t>
  </si>
  <si>
    <t>管威</t>
  </si>
  <si>
    <t>韩永刚</t>
  </si>
  <si>
    <t>程君胜</t>
  </si>
  <si>
    <t>郝川</t>
  </si>
  <si>
    <t>张丞月</t>
  </si>
  <si>
    <t>袁方娜</t>
  </si>
  <si>
    <t>高邦国</t>
  </si>
  <si>
    <t>叶超</t>
  </si>
  <si>
    <t>文中</t>
  </si>
  <si>
    <t>童卓</t>
  </si>
  <si>
    <t>周明</t>
  </si>
  <si>
    <t>吴超</t>
  </si>
  <si>
    <t>程书阳</t>
  </si>
  <si>
    <t>贺朝阳</t>
  </si>
  <si>
    <t>陈秋霞</t>
  </si>
  <si>
    <t>文欢欢</t>
  </si>
  <si>
    <t>李红梅</t>
  </si>
  <si>
    <t>程义文</t>
  </si>
  <si>
    <t>刘兰</t>
  </si>
  <si>
    <t>杨露露</t>
  </si>
  <si>
    <t>熊师</t>
  </si>
  <si>
    <t>黄皓</t>
  </si>
  <si>
    <t>金正曦</t>
  </si>
  <si>
    <t>张亚丽</t>
  </si>
  <si>
    <t>杨先玉</t>
  </si>
  <si>
    <t>莫文梅</t>
  </si>
  <si>
    <t>陈俊芝</t>
  </si>
  <si>
    <t>梁猛</t>
  </si>
  <si>
    <t>夏忠文</t>
  </si>
  <si>
    <t>刘航宇</t>
  </si>
  <si>
    <t>黄锦祥</t>
  </si>
  <si>
    <t>涂影</t>
  </si>
  <si>
    <t>潘璐</t>
  </si>
  <si>
    <t>张佩佩</t>
  </si>
  <si>
    <t>余婷婷</t>
  </si>
  <si>
    <t>吴利玲</t>
  </si>
  <si>
    <t>余迎玲</t>
  </si>
  <si>
    <t>沈颖</t>
  </si>
  <si>
    <t>张焕然</t>
  </si>
  <si>
    <t>谢威</t>
  </si>
  <si>
    <t>李世军</t>
  </si>
  <si>
    <t>钱秀娟</t>
  </si>
  <si>
    <t>孙亚运</t>
  </si>
  <si>
    <t>秦春香</t>
  </si>
  <si>
    <t>张家强</t>
  </si>
  <si>
    <t>吴阳</t>
  </si>
  <si>
    <t>彭郝</t>
  </si>
  <si>
    <t>雷成贵</t>
  </si>
  <si>
    <t>涂聪</t>
  </si>
  <si>
    <t>陈志伟</t>
  </si>
  <si>
    <t>机械</t>
  </si>
  <si>
    <t>邓子冲</t>
  </si>
  <si>
    <t>采矿</t>
  </si>
  <si>
    <t>万宸源</t>
  </si>
  <si>
    <t>包鑫</t>
  </si>
  <si>
    <t>化工</t>
  </si>
  <si>
    <t>成向阳</t>
  </si>
  <si>
    <t>肖稳</t>
  </si>
  <si>
    <t>刘梓桐</t>
  </si>
  <si>
    <t>张香芝</t>
  </si>
  <si>
    <t>张进</t>
  </si>
  <si>
    <t>黎欣</t>
  </si>
  <si>
    <t>王壮</t>
  </si>
  <si>
    <t>杨业</t>
  </si>
  <si>
    <t>和更更</t>
  </si>
  <si>
    <t>王俊</t>
  </si>
  <si>
    <t>黄建</t>
  </si>
  <si>
    <t>张洋</t>
  </si>
  <si>
    <t>肖柏章</t>
  </si>
  <si>
    <t>王泓森</t>
  </si>
  <si>
    <t>王怡琳</t>
  </si>
  <si>
    <t>倪丁</t>
  </si>
  <si>
    <t>胡永福</t>
  </si>
  <si>
    <t>龚猛熙</t>
  </si>
  <si>
    <t>李小龙</t>
  </si>
  <si>
    <t>田杰</t>
  </si>
  <si>
    <t>马宇</t>
  </si>
  <si>
    <t>周祥庆</t>
  </si>
  <si>
    <t>刘年杰</t>
  </si>
  <si>
    <t>胡安康</t>
  </si>
  <si>
    <t>曹想</t>
  </si>
  <si>
    <t>郭金生</t>
  </si>
  <si>
    <t>朱海兵</t>
  </si>
  <si>
    <t>项宝成</t>
  </si>
  <si>
    <t>雷忠明</t>
  </si>
  <si>
    <t>肖三春</t>
  </si>
  <si>
    <t>瞿希玲</t>
  </si>
  <si>
    <t>冯阳</t>
  </si>
  <si>
    <t>汪杰</t>
  </si>
  <si>
    <t>练威威</t>
  </si>
  <si>
    <t>赵爱兵</t>
  </si>
  <si>
    <t>王娇</t>
  </si>
  <si>
    <t>江旭</t>
  </si>
  <si>
    <t>郭乔</t>
  </si>
  <si>
    <t>易通</t>
  </si>
  <si>
    <t>魏涛</t>
  </si>
  <si>
    <t>秦钰</t>
  </si>
  <si>
    <t>柳权</t>
  </si>
  <si>
    <t>熊盼</t>
  </si>
  <si>
    <t>乔凯伦</t>
  </si>
  <si>
    <t>江丽娟</t>
  </si>
  <si>
    <t>吴小红</t>
  </si>
  <si>
    <t>葛松</t>
  </si>
  <si>
    <t>王欢</t>
  </si>
  <si>
    <t>熊菁</t>
  </si>
  <si>
    <t>徐长军</t>
  </si>
  <si>
    <t>耿红州</t>
  </si>
  <si>
    <t>王妍</t>
  </si>
  <si>
    <t>张续霖</t>
  </si>
  <si>
    <t>刘国顺</t>
  </si>
  <si>
    <t>聂升</t>
  </si>
  <si>
    <t>陈子越</t>
  </si>
  <si>
    <t>江涛</t>
  </si>
  <si>
    <t>王小文</t>
  </si>
  <si>
    <t>彭文威</t>
  </si>
  <si>
    <t>刘亚俊</t>
  </si>
  <si>
    <t>王振宇</t>
  </si>
  <si>
    <t>杨亚琼</t>
  </si>
  <si>
    <t>贺巧珍</t>
  </si>
  <si>
    <t>黄小勇</t>
  </si>
  <si>
    <t>孙媛延</t>
  </si>
  <si>
    <t>陈健</t>
  </si>
  <si>
    <t>黄雪梅</t>
  </si>
  <si>
    <t>田锦</t>
  </si>
  <si>
    <t>刘文明</t>
  </si>
  <si>
    <t>朱佩</t>
  </si>
  <si>
    <t>肖礼彬</t>
  </si>
  <si>
    <t>黄鑫</t>
  </si>
  <si>
    <t>王锐</t>
  </si>
  <si>
    <t>覃林琪</t>
  </si>
  <si>
    <t>夏齐一</t>
  </si>
  <si>
    <t>石献</t>
  </si>
  <si>
    <t>程一桓</t>
  </si>
  <si>
    <t>陈鲲鹏</t>
  </si>
  <si>
    <t>刘波</t>
  </si>
  <si>
    <t>胡金云</t>
  </si>
  <si>
    <t>加冬萍</t>
  </si>
  <si>
    <t>左璐</t>
  </si>
  <si>
    <t>曹小龙</t>
  </si>
  <si>
    <t>李志宏</t>
  </si>
  <si>
    <t>代小娟</t>
  </si>
  <si>
    <t>张书方</t>
  </si>
  <si>
    <t>狄丽娟</t>
  </si>
  <si>
    <t>严齐</t>
  </si>
  <si>
    <t>李杰</t>
  </si>
  <si>
    <t>周密</t>
  </si>
  <si>
    <t>程剑</t>
  </si>
  <si>
    <t>刘阳</t>
  </si>
  <si>
    <t>程彩妮</t>
  </si>
  <si>
    <t>秦宏</t>
  </si>
  <si>
    <t>张智捷</t>
  </si>
  <si>
    <t>李自来</t>
  </si>
  <si>
    <t>罗甜</t>
  </si>
  <si>
    <t>刘杰</t>
  </si>
  <si>
    <t>代军舰</t>
  </si>
  <si>
    <t>肖云霞</t>
  </si>
  <si>
    <t>严迪</t>
  </si>
  <si>
    <t>董文斌</t>
  </si>
  <si>
    <t>田迎</t>
  </si>
  <si>
    <t>吴寒</t>
  </si>
  <si>
    <t>刘保莉</t>
  </si>
  <si>
    <t>马敏</t>
  </si>
  <si>
    <t>周斌斌</t>
  </si>
  <si>
    <t>李琼</t>
  </si>
  <si>
    <t>王凌云</t>
  </si>
  <si>
    <t>郝龙</t>
  </si>
  <si>
    <t>熊妮</t>
  </si>
  <si>
    <t>余硕</t>
  </si>
  <si>
    <t>吴明久</t>
  </si>
  <si>
    <t>周洋</t>
  </si>
  <si>
    <t>王琼</t>
  </si>
  <si>
    <t>吴松</t>
  </si>
  <si>
    <t>梁瀚</t>
  </si>
  <si>
    <t>涂小娇</t>
  </si>
  <si>
    <t>赖令令</t>
  </si>
  <si>
    <t>杨帆</t>
  </si>
  <si>
    <t>谌峰</t>
  </si>
  <si>
    <t>陈磊</t>
  </si>
  <si>
    <t>李建明</t>
  </si>
  <si>
    <t>张雷</t>
  </si>
  <si>
    <t>胡适</t>
  </si>
  <si>
    <t>张清鹏</t>
  </si>
  <si>
    <t>徐群立</t>
  </si>
  <si>
    <t>余丽</t>
  </si>
  <si>
    <t>白伦平</t>
  </si>
  <si>
    <t>付范鸿</t>
  </si>
  <si>
    <t>邱冬平</t>
  </si>
  <si>
    <t>邹艳玲</t>
  </si>
  <si>
    <t>祝文文</t>
  </si>
  <si>
    <t>苗雅婷</t>
  </si>
  <si>
    <t>黄杰</t>
  </si>
  <si>
    <t>刘宁</t>
  </si>
  <si>
    <t>金萌</t>
  </si>
  <si>
    <t>张登</t>
  </si>
  <si>
    <t>赵玉玲</t>
  </si>
  <si>
    <t>顾祖勇</t>
  </si>
  <si>
    <t>张凯</t>
  </si>
  <si>
    <t>熊涛</t>
  </si>
  <si>
    <t>閤鸿斌</t>
  </si>
  <si>
    <t>方新春</t>
  </si>
  <si>
    <t>徐成</t>
  </si>
  <si>
    <t>祁佩玲</t>
  </si>
  <si>
    <t>张向阳</t>
  </si>
  <si>
    <t>彭青松</t>
  </si>
  <si>
    <t>卢晓锋</t>
  </si>
  <si>
    <t>汪东</t>
  </si>
  <si>
    <t>张凌</t>
  </si>
  <si>
    <t>郝莹莹</t>
  </si>
  <si>
    <t>张帆</t>
  </si>
  <si>
    <t>程海涛</t>
  </si>
  <si>
    <t>陈泽奇</t>
  </si>
  <si>
    <t>陈慧</t>
  </si>
  <si>
    <t>罗翔</t>
  </si>
  <si>
    <t>万业胜</t>
  </si>
  <si>
    <t>何智伟</t>
  </si>
  <si>
    <t>宋玲桃</t>
  </si>
  <si>
    <t>邓雯尹</t>
  </si>
  <si>
    <t>刘俊</t>
  </si>
  <si>
    <t>曹国兵</t>
  </si>
  <si>
    <t>张俊</t>
  </si>
  <si>
    <t>谢科威</t>
  </si>
  <si>
    <t>龚华钊</t>
  </si>
  <si>
    <t>常灵聪</t>
  </si>
  <si>
    <t>李飞</t>
  </si>
  <si>
    <t>冯江江</t>
  </si>
  <si>
    <t>朱长健</t>
  </si>
  <si>
    <t>黄耀光</t>
  </si>
  <si>
    <t>马朝青</t>
  </si>
  <si>
    <t>雷霆</t>
  </si>
  <si>
    <t>孙文</t>
  </si>
  <si>
    <t>罗文光</t>
  </si>
  <si>
    <t>张淑敏</t>
  </si>
  <si>
    <t>邹雨燕</t>
  </si>
  <si>
    <t>黄燕琦</t>
  </si>
  <si>
    <t>蔡超</t>
  </si>
  <si>
    <t>狄稳</t>
  </si>
  <si>
    <t>周亮</t>
  </si>
  <si>
    <t>刘永会</t>
  </si>
  <si>
    <t>李祺威</t>
  </si>
  <si>
    <t>夏松</t>
  </si>
  <si>
    <t>陈丽霞</t>
  </si>
  <si>
    <t>王拼</t>
  </si>
  <si>
    <t>王素素</t>
  </si>
  <si>
    <t>贺芳芳</t>
  </si>
  <si>
    <t>王儒雅</t>
  </si>
  <si>
    <t>马爽</t>
  </si>
  <si>
    <t>吴怀炯</t>
  </si>
  <si>
    <t>刘子义</t>
  </si>
  <si>
    <t>邓锋</t>
  </si>
  <si>
    <t>吴飞雄</t>
  </si>
  <si>
    <t>叶园园</t>
  </si>
  <si>
    <t>吕萌</t>
  </si>
  <si>
    <t>邓一豪</t>
  </si>
  <si>
    <t>靳慕迪</t>
  </si>
  <si>
    <t>杨雨</t>
  </si>
  <si>
    <t>陶勇</t>
  </si>
  <si>
    <t>梁波</t>
  </si>
  <si>
    <t>陈茜</t>
  </si>
  <si>
    <t>胡昊</t>
  </si>
  <si>
    <t>山斌</t>
  </si>
  <si>
    <t>聂程</t>
  </si>
  <si>
    <t>张东黎</t>
  </si>
  <si>
    <t>刘密</t>
  </si>
  <si>
    <t>尹高峰</t>
  </si>
  <si>
    <t>祝利伟</t>
  </si>
  <si>
    <t>王梦盈</t>
  </si>
  <si>
    <t>廖骏飞</t>
  </si>
  <si>
    <t>钟翔</t>
  </si>
  <si>
    <t>苏奕龙</t>
  </si>
  <si>
    <t>刘光</t>
  </si>
  <si>
    <t>王勇军</t>
  </si>
  <si>
    <t>张顺</t>
  </si>
  <si>
    <t>田钰婷</t>
  </si>
  <si>
    <t>张晶</t>
  </si>
  <si>
    <t>徐金呈</t>
  </si>
  <si>
    <t>刘卓鑫</t>
  </si>
  <si>
    <t>王巧铭</t>
  </si>
  <si>
    <t>吴雨</t>
  </si>
  <si>
    <t>程泽</t>
  </si>
  <si>
    <t>雷丝</t>
  </si>
  <si>
    <t>陈小琴</t>
  </si>
  <si>
    <t>许星</t>
  </si>
  <si>
    <t>熊梓洋</t>
  </si>
  <si>
    <t>黄婷</t>
  </si>
  <si>
    <t>付慧</t>
  </si>
  <si>
    <t>姚亚运</t>
  </si>
  <si>
    <t>徐双双</t>
  </si>
  <si>
    <t>韩威</t>
  </si>
  <si>
    <t>邱代娣</t>
  </si>
  <si>
    <t>张玉</t>
  </si>
  <si>
    <t>何程</t>
  </si>
  <si>
    <t>明万君</t>
  </si>
  <si>
    <t>万勇</t>
  </si>
  <si>
    <t>臧小霞</t>
  </si>
  <si>
    <t>张丽丽</t>
  </si>
  <si>
    <t>张海波</t>
  </si>
  <si>
    <t>黄俊哲</t>
  </si>
  <si>
    <t>付长波</t>
  </si>
  <si>
    <t>匡红贵</t>
  </si>
  <si>
    <t>李坚</t>
  </si>
  <si>
    <t>郭明健</t>
  </si>
  <si>
    <t>梁飚</t>
  </si>
  <si>
    <t>李浩</t>
  </si>
  <si>
    <t>杨冬云</t>
  </si>
  <si>
    <t>戈龙强</t>
  </si>
  <si>
    <t>褚玲君</t>
  </si>
  <si>
    <t>胡陈</t>
  </si>
  <si>
    <t>方静红</t>
  </si>
  <si>
    <t>张艳芳</t>
  </si>
  <si>
    <t>杨炼</t>
  </si>
  <si>
    <t>凡帅</t>
  </si>
  <si>
    <t>杨通</t>
  </si>
  <si>
    <t>张慧</t>
  </si>
  <si>
    <t>曾耀</t>
  </si>
  <si>
    <t>邓毫</t>
  </si>
  <si>
    <t>朱继磊</t>
  </si>
  <si>
    <t>聂闯</t>
  </si>
  <si>
    <t>陈伟</t>
  </si>
  <si>
    <t>王光旭</t>
  </si>
  <si>
    <t>叶全旺</t>
  </si>
  <si>
    <t>钟萍</t>
  </si>
  <si>
    <t>苏邦国</t>
  </si>
  <si>
    <t>许莉莉</t>
  </si>
  <si>
    <t>雷宏</t>
  </si>
  <si>
    <t>王芷淮</t>
  </si>
  <si>
    <t>陈婷婷</t>
  </si>
  <si>
    <t>仇文浩</t>
  </si>
  <si>
    <t>张博</t>
  </si>
  <si>
    <t>赵显哲</t>
  </si>
  <si>
    <t>雷莀锦</t>
  </si>
  <si>
    <t>吴涛</t>
  </si>
  <si>
    <t>刘文彬</t>
  </si>
  <si>
    <t>程康</t>
  </si>
  <si>
    <t>吴文鹏</t>
  </si>
  <si>
    <t>陈顺喜</t>
  </si>
  <si>
    <t>曹智</t>
  </si>
  <si>
    <t>陈昱岢</t>
  </si>
  <si>
    <t>陈华华</t>
  </si>
  <si>
    <t>詹知音</t>
  </si>
  <si>
    <t>陈元丹</t>
  </si>
  <si>
    <t>江璐</t>
  </si>
  <si>
    <t>刘倩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</si>
</sst>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topLeftCell="A48" workbookViewId="0">
      <selection activeCell="A60" sqref="$A60:$XFD60"/>
    </sheetView>
  </sheetViews>
  <sheetFormatPr defaultColWidth="9" defaultRowHeight="13.5" outlineLevelCol="5"/>
  <cols>
    <col min="1" max="1" width="9" style="5"/>
    <col min="2" max="2" width="11.75" style="5" customWidth="1"/>
    <col min="3" max="3" width="10.25" style="5" customWidth="1"/>
    <col min="4" max="4" width="15.5" style="5" customWidth="1"/>
    <col min="5" max="5" width="20.125" style="5" customWidth="1"/>
    <col min="6" max="6" width="13.375" style="5" customWidth="1"/>
  </cols>
  <sheetData>
    <row r="1" s="1" customFormat="1" ht="42" customHeight="1" spans="1:6">
      <c r="A1" s="11" t="s">
        <v>0</v>
      </c>
      <c r="B1" s="11"/>
      <c r="C1" s="11"/>
      <c r="D1" s="11"/>
      <c r="E1" s="11"/>
      <c r="F1" s="11"/>
    </row>
    <row r="2" s="3" customFormat="1" ht="27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7" t="s">
        <v>6</v>
      </c>
    </row>
    <row r="3" ht="20" customHeight="1" spans="1:6">
      <c r="A3" s="13">
        <v>1</v>
      </c>
      <c r="B3" s="13" t="s">
        <v>7</v>
      </c>
      <c r="C3" s="13" t="s">
        <v>8</v>
      </c>
      <c r="D3" s="13" t="s">
        <v>9</v>
      </c>
      <c r="E3" s="13" t="str">
        <f>"X20250815014"</f>
        <v>X20250815014</v>
      </c>
      <c r="F3" s="13" t="s">
        <v>10</v>
      </c>
    </row>
    <row r="4" ht="20" customHeight="1" spans="1:6">
      <c r="A4" s="13">
        <v>2</v>
      </c>
      <c r="B4" s="13" t="s">
        <v>11</v>
      </c>
      <c r="C4" s="13" t="s">
        <v>12</v>
      </c>
      <c r="D4" s="13" t="s">
        <v>13</v>
      </c>
      <c r="E4" s="13" t="str">
        <f>"X20250815021"</f>
        <v>X20250815021</v>
      </c>
      <c r="F4" s="13" t="s">
        <v>10</v>
      </c>
    </row>
    <row r="5" ht="20" customHeight="1" spans="1:6">
      <c r="A5" s="13">
        <v>3</v>
      </c>
      <c r="B5" s="13" t="s">
        <v>14</v>
      </c>
      <c r="C5" s="13" t="s">
        <v>8</v>
      </c>
      <c r="D5" s="13" t="s">
        <v>15</v>
      </c>
      <c r="E5" s="13" t="str">
        <f>"X20250815035"</f>
        <v>X20250815035</v>
      </c>
      <c r="F5" s="13" t="s">
        <v>10</v>
      </c>
    </row>
    <row r="6" ht="20" customHeight="1" spans="1:6">
      <c r="A6" s="13">
        <v>4</v>
      </c>
      <c r="B6" s="13" t="s">
        <v>16</v>
      </c>
      <c r="C6" s="13" t="s">
        <v>12</v>
      </c>
      <c r="D6" s="13" t="s">
        <v>15</v>
      </c>
      <c r="E6" s="13" t="str">
        <f>"X20250815023"</f>
        <v>X20250815023</v>
      </c>
      <c r="F6" s="13" t="s">
        <v>10</v>
      </c>
    </row>
    <row r="7" ht="20" customHeight="1" spans="1:6">
      <c r="A7" s="13">
        <v>5</v>
      </c>
      <c r="B7" s="13" t="s">
        <v>17</v>
      </c>
      <c r="C7" s="13" t="s">
        <v>8</v>
      </c>
      <c r="D7" s="13" t="s">
        <v>15</v>
      </c>
      <c r="E7" s="13" t="str">
        <f>"X20250815048"</f>
        <v>X20250815048</v>
      </c>
      <c r="F7" s="13" t="s">
        <v>10</v>
      </c>
    </row>
    <row r="8" ht="20" customHeight="1" spans="1:6">
      <c r="A8" s="13">
        <v>6</v>
      </c>
      <c r="B8" s="13" t="s">
        <v>18</v>
      </c>
      <c r="C8" s="13" t="s">
        <v>8</v>
      </c>
      <c r="D8" s="13" t="s">
        <v>15</v>
      </c>
      <c r="E8" s="13" t="str">
        <f>"X20250815026"</f>
        <v>X20250815026</v>
      </c>
      <c r="F8" s="13" t="s">
        <v>10</v>
      </c>
    </row>
    <row r="9" ht="20" customHeight="1" spans="1:6">
      <c r="A9" s="13">
        <v>7</v>
      </c>
      <c r="B9" s="13" t="s">
        <v>19</v>
      </c>
      <c r="C9" s="13" t="s">
        <v>8</v>
      </c>
      <c r="D9" s="13" t="s">
        <v>20</v>
      </c>
      <c r="E9" s="13" t="str">
        <f>"X20250815010"</f>
        <v>X20250815010</v>
      </c>
      <c r="F9" s="13" t="s">
        <v>10</v>
      </c>
    </row>
    <row r="10" ht="20" customHeight="1" spans="1:6">
      <c r="A10" s="13">
        <v>8</v>
      </c>
      <c r="B10" s="13" t="s">
        <v>21</v>
      </c>
      <c r="C10" s="13" t="s">
        <v>8</v>
      </c>
      <c r="D10" s="13" t="s">
        <v>22</v>
      </c>
      <c r="E10" s="13" t="str">
        <f>"X20250815034"</f>
        <v>X20250815034</v>
      </c>
      <c r="F10" s="13" t="s">
        <v>10</v>
      </c>
    </row>
    <row r="11" ht="20" customHeight="1" spans="1:6">
      <c r="A11" s="13">
        <v>9</v>
      </c>
      <c r="B11" s="13" t="s">
        <v>23</v>
      </c>
      <c r="C11" s="13" t="s">
        <v>8</v>
      </c>
      <c r="D11" s="13" t="s">
        <v>22</v>
      </c>
      <c r="E11" s="13" t="str">
        <f>"X20250815051"</f>
        <v>X20250815051</v>
      </c>
      <c r="F11" s="13" t="s">
        <v>10</v>
      </c>
    </row>
    <row r="12" ht="20" customHeight="1" spans="1:6">
      <c r="A12" s="13">
        <v>10</v>
      </c>
      <c r="B12" s="13" t="s">
        <v>24</v>
      </c>
      <c r="C12" s="13" t="s">
        <v>8</v>
      </c>
      <c r="D12" s="13" t="s">
        <v>25</v>
      </c>
      <c r="E12" s="13" t="str">
        <f>"X20250815076"</f>
        <v>X20250815076</v>
      </c>
      <c r="F12" s="13" t="s">
        <v>10</v>
      </c>
    </row>
    <row r="13" ht="20" customHeight="1" spans="1:6">
      <c r="A13" s="13">
        <v>11</v>
      </c>
      <c r="B13" s="13" t="s">
        <v>26</v>
      </c>
      <c r="C13" s="13" t="s">
        <v>8</v>
      </c>
      <c r="D13" s="13" t="s">
        <v>27</v>
      </c>
      <c r="E13" s="13" t="str">
        <f>"X20250815002"</f>
        <v>X20250815002</v>
      </c>
      <c r="F13" s="13" t="s">
        <v>10</v>
      </c>
    </row>
    <row r="14" ht="20" customHeight="1" spans="1:6">
      <c r="A14" s="13">
        <v>12</v>
      </c>
      <c r="B14" s="13" t="s">
        <v>28</v>
      </c>
      <c r="C14" s="13" t="s">
        <v>8</v>
      </c>
      <c r="D14" s="13" t="s">
        <v>29</v>
      </c>
      <c r="E14" s="13" t="str">
        <f>"X20250815017"</f>
        <v>X20250815017</v>
      </c>
      <c r="F14" s="13" t="s">
        <v>10</v>
      </c>
    </row>
    <row r="15" ht="20" customHeight="1" spans="1:6">
      <c r="A15" s="13">
        <v>13</v>
      </c>
      <c r="B15" s="13" t="s">
        <v>30</v>
      </c>
      <c r="C15" s="13" t="s">
        <v>12</v>
      </c>
      <c r="D15" s="13" t="s">
        <v>27</v>
      </c>
      <c r="E15" s="13" t="str">
        <f>"X20250815040"</f>
        <v>X20250815040</v>
      </c>
      <c r="F15" s="13" t="s">
        <v>10</v>
      </c>
    </row>
    <row r="16" ht="20" customHeight="1" spans="1:6">
      <c r="A16" s="13">
        <v>14</v>
      </c>
      <c r="B16" s="13" t="s">
        <v>31</v>
      </c>
      <c r="C16" s="13" t="s">
        <v>8</v>
      </c>
      <c r="D16" s="13" t="s">
        <v>27</v>
      </c>
      <c r="E16" s="13" t="str">
        <f>"X20250815041"</f>
        <v>X20250815041</v>
      </c>
      <c r="F16" s="13" t="s">
        <v>10</v>
      </c>
    </row>
    <row r="17" ht="20" customHeight="1" spans="1:6">
      <c r="A17" s="13">
        <v>15</v>
      </c>
      <c r="B17" s="13" t="s">
        <v>32</v>
      </c>
      <c r="C17" s="13" t="s">
        <v>8</v>
      </c>
      <c r="D17" s="13" t="s">
        <v>27</v>
      </c>
      <c r="E17" s="13" t="str">
        <f>"X20250815042"</f>
        <v>X20250815042</v>
      </c>
      <c r="F17" s="13" t="s">
        <v>10</v>
      </c>
    </row>
    <row r="18" ht="20" customHeight="1" spans="1:6">
      <c r="A18" s="13">
        <v>16</v>
      </c>
      <c r="B18" s="13" t="s">
        <v>33</v>
      </c>
      <c r="C18" s="13" t="s">
        <v>8</v>
      </c>
      <c r="D18" s="13" t="s">
        <v>27</v>
      </c>
      <c r="E18" s="13" t="str">
        <f>"X20250815043"</f>
        <v>X20250815043</v>
      </c>
      <c r="F18" s="13" t="s">
        <v>10</v>
      </c>
    </row>
    <row r="19" ht="20" customHeight="1" spans="1:6">
      <c r="A19" s="13">
        <v>17</v>
      </c>
      <c r="B19" s="13" t="s">
        <v>34</v>
      </c>
      <c r="C19" s="13" t="s">
        <v>8</v>
      </c>
      <c r="D19" s="13" t="s">
        <v>25</v>
      </c>
      <c r="E19" s="13" t="str">
        <f>"X20250815056"</f>
        <v>X20250815056</v>
      </c>
      <c r="F19" s="13" t="s">
        <v>10</v>
      </c>
    </row>
    <row r="20" ht="20" customHeight="1" spans="1:6">
      <c r="A20" s="13">
        <v>18</v>
      </c>
      <c r="B20" s="13" t="s">
        <v>35</v>
      </c>
      <c r="C20" s="13" t="s">
        <v>12</v>
      </c>
      <c r="D20" s="13" t="s">
        <v>36</v>
      </c>
      <c r="E20" s="13" t="str">
        <f>"X20250815005"</f>
        <v>X20250815005</v>
      </c>
      <c r="F20" s="13" t="s">
        <v>10</v>
      </c>
    </row>
    <row r="21" ht="20" customHeight="1" spans="1:6">
      <c r="A21" s="13">
        <v>19</v>
      </c>
      <c r="B21" s="13" t="s">
        <v>37</v>
      </c>
      <c r="C21" s="13" t="s">
        <v>12</v>
      </c>
      <c r="D21" s="13" t="s">
        <v>29</v>
      </c>
      <c r="E21" s="13" t="str">
        <f>"X20250815049"</f>
        <v>X20250815049</v>
      </c>
      <c r="F21" s="13" t="s">
        <v>10</v>
      </c>
    </row>
    <row r="22" ht="20" customHeight="1" spans="1:6">
      <c r="A22" s="13">
        <v>20</v>
      </c>
      <c r="B22" s="13" t="s">
        <v>38</v>
      </c>
      <c r="C22" s="13" t="s">
        <v>8</v>
      </c>
      <c r="D22" s="13" t="s">
        <v>36</v>
      </c>
      <c r="E22" s="13" t="str">
        <f>"X20250815001"</f>
        <v>X20250815001</v>
      </c>
      <c r="F22" s="13" t="s">
        <v>10</v>
      </c>
    </row>
    <row r="23" ht="20" customHeight="1" spans="1:6">
      <c r="A23" s="13">
        <v>21</v>
      </c>
      <c r="B23" s="13" t="s">
        <v>39</v>
      </c>
      <c r="C23" s="13" t="s">
        <v>8</v>
      </c>
      <c r="D23" s="13" t="s">
        <v>25</v>
      </c>
      <c r="E23" s="13" t="str">
        <f>"X20250815007"</f>
        <v>X20250815007</v>
      </c>
      <c r="F23" s="13" t="s">
        <v>10</v>
      </c>
    </row>
    <row r="24" ht="20" customHeight="1" spans="1:6">
      <c r="A24" s="13">
        <v>22</v>
      </c>
      <c r="B24" s="13" t="s">
        <v>40</v>
      </c>
      <c r="C24" s="13" t="s">
        <v>12</v>
      </c>
      <c r="D24" s="13" t="s">
        <v>41</v>
      </c>
      <c r="E24" s="13" t="str">
        <f>"X20250815019"</f>
        <v>X20250815019</v>
      </c>
      <c r="F24" s="13" t="s">
        <v>10</v>
      </c>
    </row>
    <row r="25" ht="20" customHeight="1" spans="1:6">
      <c r="A25" s="13">
        <v>23</v>
      </c>
      <c r="B25" s="13" t="s">
        <v>42</v>
      </c>
      <c r="C25" s="13" t="s">
        <v>12</v>
      </c>
      <c r="D25" s="13" t="s">
        <v>22</v>
      </c>
      <c r="E25" s="13" t="str">
        <f>"X20250815024"</f>
        <v>X20250815024</v>
      </c>
      <c r="F25" s="13" t="s">
        <v>10</v>
      </c>
    </row>
    <row r="26" ht="20" customHeight="1" spans="1:6">
      <c r="A26" s="13">
        <v>24</v>
      </c>
      <c r="B26" s="13" t="s">
        <v>43</v>
      </c>
      <c r="C26" s="13" t="s">
        <v>8</v>
      </c>
      <c r="D26" s="13" t="s">
        <v>41</v>
      </c>
      <c r="E26" s="13" t="str">
        <f>"X20250815027"</f>
        <v>X20250815027</v>
      </c>
      <c r="F26" s="13" t="s">
        <v>10</v>
      </c>
    </row>
    <row r="27" ht="20" customHeight="1" spans="1:6">
      <c r="A27" s="13">
        <v>25</v>
      </c>
      <c r="B27" s="13" t="s">
        <v>44</v>
      </c>
      <c r="C27" s="13" t="s">
        <v>12</v>
      </c>
      <c r="D27" s="13" t="s">
        <v>15</v>
      </c>
      <c r="E27" s="13" t="str">
        <f>"X20250815029"</f>
        <v>X20250815029</v>
      </c>
      <c r="F27" s="13" t="s">
        <v>10</v>
      </c>
    </row>
    <row r="28" ht="20" customHeight="1" spans="1:6">
      <c r="A28" s="13">
        <v>26</v>
      </c>
      <c r="B28" s="13" t="s">
        <v>45</v>
      </c>
      <c r="C28" s="13" t="s">
        <v>8</v>
      </c>
      <c r="D28" s="13" t="s">
        <v>20</v>
      </c>
      <c r="E28" s="13" t="str">
        <f>"X20250815044"</f>
        <v>X20250815044</v>
      </c>
      <c r="F28" s="13" t="s">
        <v>10</v>
      </c>
    </row>
    <row r="29" ht="20" customHeight="1" spans="1:6">
      <c r="A29" s="13">
        <v>27</v>
      </c>
      <c r="B29" s="13" t="s">
        <v>46</v>
      </c>
      <c r="C29" s="13" t="s">
        <v>12</v>
      </c>
      <c r="D29" s="13" t="s">
        <v>22</v>
      </c>
      <c r="E29" s="13" t="str">
        <f>"X20250815052"</f>
        <v>X20250815052</v>
      </c>
      <c r="F29" s="13" t="s">
        <v>10</v>
      </c>
    </row>
    <row r="30" ht="20" customHeight="1" spans="1:6">
      <c r="A30" s="13">
        <v>28</v>
      </c>
      <c r="B30" s="13" t="s">
        <v>47</v>
      </c>
      <c r="C30" s="13" t="s">
        <v>8</v>
      </c>
      <c r="D30" s="13" t="s">
        <v>41</v>
      </c>
      <c r="E30" s="13" t="str">
        <f>"X20250815053"</f>
        <v>X20250815053</v>
      </c>
      <c r="F30" s="13" t="s">
        <v>10</v>
      </c>
    </row>
    <row r="31" ht="20" customHeight="1" spans="1:6">
      <c r="A31" s="13">
        <v>29</v>
      </c>
      <c r="B31" s="13" t="s">
        <v>48</v>
      </c>
      <c r="C31" s="13" t="s">
        <v>12</v>
      </c>
      <c r="D31" s="13" t="s">
        <v>49</v>
      </c>
      <c r="E31" s="13" t="str">
        <f>"X20250815054"</f>
        <v>X20250815054</v>
      </c>
      <c r="F31" s="13" t="s">
        <v>10</v>
      </c>
    </row>
    <row r="32" ht="20" customHeight="1" spans="1:6">
      <c r="A32" s="13">
        <v>30</v>
      </c>
      <c r="B32" s="13" t="s">
        <v>50</v>
      </c>
      <c r="C32" s="13" t="s">
        <v>8</v>
      </c>
      <c r="D32" s="13" t="s">
        <v>41</v>
      </c>
      <c r="E32" s="13" t="str">
        <f>"X20250815055"</f>
        <v>X20250815055</v>
      </c>
      <c r="F32" s="13" t="s">
        <v>10</v>
      </c>
    </row>
    <row r="33" ht="20" customHeight="1" spans="1:6">
      <c r="A33" s="13">
        <v>31</v>
      </c>
      <c r="B33" s="13" t="s">
        <v>51</v>
      </c>
      <c r="C33" s="13" t="s">
        <v>8</v>
      </c>
      <c r="D33" s="13" t="s">
        <v>41</v>
      </c>
      <c r="E33" s="13" t="str">
        <f>"X20250815066"</f>
        <v>X20250815066</v>
      </c>
      <c r="F33" s="13" t="s">
        <v>10</v>
      </c>
    </row>
    <row r="34" ht="20" customHeight="1" spans="1:6">
      <c r="A34" s="13">
        <v>32</v>
      </c>
      <c r="B34" s="13" t="s">
        <v>52</v>
      </c>
      <c r="C34" s="13" t="s">
        <v>8</v>
      </c>
      <c r="D34" s="13" t="s">
        <v>53</v>
      </c>
      <c r="E34" s="13" t="str">
        <f>"X20250815072"</f>
        <v>X20250815072</v>
      </c>
      <c r="F34" s="13" t="s">
        <v>10</v>
      </c>
    </row>
    <row r="35" ht="20" customHeight="1" spans="1:6">
      <c r="A35" s="13">
        <v>33</v>
      </c>
      <c r="B35" s="13" t="s">
        <v>54</v>
      </c>
      <c r="C35" s="13" t="s">
        <v>8</v>
      </c>
      <c r="D35" s="13" t="s">
        <v>13</v>
      </c>
      <c r="E35" s="13" t="str">
        <f>"X20250815075"</f>
        <v>X20250815075</v>
      </c>
      <c r="F35" s="13" t="s">
        <v>10</v>
      </c>
    </row>
    <row r="36" ht="20" customHeight="1" spans="1:6">
      <c r="A36" s="13">
        <v>34</v>
      </c>
      <c r="B36" s="13" t="s">
        <v>55</v>
      </c>
      <c r="C36" s="13" t="s">
        <v>12</v>
      </c>
      <c r="D36" s="13" t="s">
        <v>53</v>
      </c>
      <c r="E36" s="13" t="str">
        <f>"X20250815077"</f>
        <v>X20250815077</v>
      </c>
      <c r="F36" s="13" t="s">
        <v>10</v>
      </c>
    </row>
    <row r="37" ht="20" customHeight="1" spans="1:6">
      <c r="A37" s="13">
        <v>35</v>
      </c>
      <c r="B37" s="13" t="s">
        <v>56</v>
      </c>
      <c r="C37" s="13" t="s">
        <v>12</v>
      </c>
      <c r="D37" s="13" t="s">
        <v>29</v>
      </c>
      <c r="E37" s="13" t="str">
        <f>"X20250815011"</f>
        <v>X20250815011</v>
      </c>
      <c r="F37" s="13" t="s">
        <v>10</v>
      </c>
    </row>
    <row r="38" ht="20" customHeight="1" spans="1:6">
      <c r="A38" s="13">
        <v>36</v>
      </c>
      <c r="B38" s="13" t="s">
        <v>57</v>
      </c>
      <c r="C38" s="13" t="s">
        <v>8</v>
      </c>
      <c r="D38" s="13" t="s">
        <v>15</v>
      </c>
      <c r="E38" s="13" t="str">
        <f>"X20250815069"</f>
        <v>X20250815069</v>
      </c>
      <c r="F38" s="13" t="s">
        <v>10</v>
      </c>
    </row>
    <row r="39" ht="20" customHeight="1" spans="1:6">
      <c r="A39" s="13">
        <v>37</v>
      </c>
      <c r="B39" s="13" t="s">
        <v>58</v>
      </c>
      <c r="C39" s="13" t="s">
        <v>8</v>
      </c>
      <c r="D39" s="13" t="s">
        <v>29</v>
      </c>
      <c r="E39" s="13" t="str">
        <f>"X20250815018"</f>
        <v>X20250815018</v>
      </c>
      <c r="F39" s="13" t="s">
        <v>10</v>
      </c>
    </row>
    <row r="40" ht="20" customHeight="1" spans="1:6">
      <c r="A40" s="13">
        <v>38</v>
      </c>
      <c r="B40" s="13" t="s">
        <v>59</v>
      </c>
      <c r="C40" s="13" t="s">
        <v>12</v>
      </c>
      <c r="D40" s="13" t="s">
        <v>49</v>
      </c>
      <c r="E40" s="13" t="str">
        <f>"X20250815038"</f>
        <v>X20250815038</v>
      </c>
      <c r="F40" s="13" t="s">
        <v>10</v>
      </c>
    </row>
    <row r="41" ht="20" customHeight="1" spans="1:6">
      <c r="A41" s="13">
        <v>39</v>
      </c>
      <c r="B41" s="13" t="s">
        <v>60</v>
      </c>
      <c r="C41" s="13" t="s">
        <v>8</v>
      </c>
      <c r="D41" s="13" t="s">
        <v>29</v>
      </c>
      <c r="E41" s="13" t="str">
        <f>"X20250815031"</f>
        <v>X20250815031</v>
      </c>
      <c r="F41" s="13" t="s">
        <v>10</v>
      </c>
    </row>
    <row r="42" ht="20" customHeight="1" spans="1:6">
      <c r="A42" s="13">
        <v>40</v>
      </c>
      <c r="B42" s="13" t="s">
        <v>61</v>
      </c>
      <c r="C42" s="13" t="s">
        <v>8</v>
      </c>
      <c r="D42" s="13" t="s">
        <v>29</v>
      </c>
      <c r="E42" s="13" t="str">
        <f>"X20250815062"</f>
        <v>X20250815062</v>
      </c>
      <c r="F42" s="13" t="s">
        <v>10</v>
      </c>
    </row>
    <row r="43" ht="20" customHeight="1" spans="1:6">
      <c r="A43" s="13">
        <v>41</v>
      </c>
      <c r="B43" s="13" t="s">
        <v>62</v>
      </c>
      <c r="C43" s="13" t="s">
        <v>12</v>
      </c>
      <c r="D43" s="13" t="s">
        <v>29</v>
      </c>
      <c r="E43" s="13" t="str">
        <f>"X20250815015"</f>
        <v>X20250815015</v>
      </c>
      <c r="F43" s="13" t="s">
        <v>10</v>
      </c>
    </row>
    <row r="44" ht="20" customHeight="1" spans="1:6">
      <c r="A44" s="13">
        <v>42</v>
      </c>
      <c r="B44" s="13" t="s">
        <v>63</v>
      </c>
      <c r="C44" s="13" t="s">
        <v>12</v>
      </c>
      <c r="D44" s="13" t="s">
        <v>29</v>
      </c>
      <c r="E44" s="13" t="str">
        <f>"X20250815050"</f>
        <v>X20250815050</v>
      </c>
      <c r="F44" s="13" t="s">
        <v>10</v>
      </c>
    </row>
    <row r="45" ht="20" customHeight="1" spans="1:6">
      <c r="A45" s="13">
        <v>43</v>
      </c>
      <c r="B45" s="13" t="s">
        <v>64</v>
      </c>
      <c r="C45" s="13" t="s">
        <v>8</v>
      </c>
      <c r="D45" s="13" t="s">
        <v>41</v>
      </c>
      <c r="E45" s="13" t="str">
        <f>"X20250815012"</f>
        <v>X20250815012</v>
      </c>
      <c r="F45" s="13" t="s">
        <v>10</v>
      </c>
    </row>
    <row r="46" ht="20" customHeight="1" spans="1:6">
      <c r="A46" s="13">
        <v>44</v>
      </c>
      <c r="B46" s="13" t="s">
        <v>65</v>
      </c>
      <c r="C46" s="13" t="s">
        <v>8</v>
      </c>
      <c r="D46" s="13" t="s">
        <v>36</v>
      </c>
      <c r="E46" s="13" t="str">
        <f>"X20250815016"</f>
        <v>X20250815016</v>
      </c>
      <c r="F46" s="13" t="s">
        <v>10</v>
      </c>
    </row>
    <row r="47" ht="20" customHeight="1" spans="1:6">
      <c r="A47" s="13">
        <v>45</v>
      </c>
      <c r="B47" s="13" t="s">
        <v>66</v>
      </c>
      <c r="C47" s="13" t="s">
        <v>8</v>
      </c>
      <c r="D47" s="13" t="s">
        <v>22</v>
      </c>
      <c r="E47" s="13" t="str">
        <f>"X20250815025"</f>
        <v>X20250815025</v>
      </c>
      <c r="F47" s="13" t="s">
        <v>10</v>
      </c>
    </row>
    <row r="48" ht="20" customHeight="1" spans="1:6">
      <c r="A48" s="13">
        <v>46</v>
      </c>
      <c r="B48" s="13" t="s">
        <v>67</v>
      </c>
      <c r="C48" s="13" t="s">
        <v>8</v>
      </c>
      <c r="D48" s="13" t="s">
        <v>41</v>
      </c>
      <c r="E48" s="13" t="str">
        <f>"X20250815028"</f>
        <v>X20250815028</v>
      </c>
      <c r="F48" s="13" t="s">
        <v>10</v>
      </c>
    </row>
    <row r="49" ht="20" customHeight="1" spans="1:6">
      <c r="A49" s="13">
        <v>47</v>
      </c>
      <c r="B49" s="13" t="s">
        <v>68</v>
      </c>
      <c r="C49" s="13" t="s">
        <v>12</v>
      </c>
      <c r="D49" s="13" t="s">
        <v>69</v>
      </c>
      <c r="E49" s="13" t="str">
        <f>"X20250815030"</f>
        <v>X20250815030</v>
      </c>
      <c r="F49" s="13" t="s">
        <v>10</v>
      </c>
    </row>
    <row r="50" ht="20" customHeight="1" spans="1:6">
      <c r="A50" s="13">
        <v>48</v>
      </c>
      <c r="B50" s="13" t="s">
        <v>70</v>
      </c>
      <c r="C50" s="13" t="s">
        <v>8</v>
      </c>
      <c r="D50" s="13" t="s">
        <v>22</v>
      </c>
      <c r="E50" s="13" t="str">
        <f>"X20250815047"</f>
        <v>X20250815047</v>
      </c>
      <c r="F50" s="13" t="s">
        <v>10</v>
      </c>
    </row>
    <row r="51" ht="20" customHeight="1" spans="1:6">
      <c r="A51" s="13">
        <v>49</v>
      </c>
      <c r="B51" s="13" t="s">
        <v>71</v>
      </c>
      <c r="C51" s="13" t="s">
        <v>8</v>
      </c>
      <c r="D51" s="13" t="s">
        <v>72</v>
      </c>
      <c r="E51" s="13" t="str">
        <f>"X20250815061"</f>
        <v>X20250815061</v>
      </c>
      <c r="F51" s="13" t="s">
        <v>10</v>
      </c>
    </row>
    <row r="52" ht="20" customHeight="1" spans="1:6">
      <c r="A52" s="13">
        <v>50</v>
      </c>
      <c r="B52" s="13" t="s">
        <v>73</v>
      </c>
      <c r="C52" s="13" t="s">
        <v>8</v>
      </c>
      <c r="D52" s="13" t="s">
        <v>29</v>
      </c>
      <c r="E52" s="13" t="str">
        <f>"X20250815068"</f>
        <v>X20250815068</v>
      </c>
      <c r="F52" s="13" t="s">
        <v>10</v>
      </c>
    </row>
    <row r="53" ht="20" customHeight="1" spans="1:6">
      <c r="A53" s="13">
        <v>51</v>
      </c>
      <c r="B53" s="13" t="s">
        <v>74</v>
      </c>
      <c r="C53" s="13" t="s">
        <v>8</v>
      </c>
      <c r="D53" s="13" t="s">
        <v>75</v>
      </c>
      <c r="E53" s="13" t="str">
        <f>"X20250815070"</f>
        <v>X20250815070</v>
      </c>
      <c r="F53" s="13" t="s">
        <v>10</v>
      </c>
    </row>
    <row r="54" ht="20" customHeight="1" spans="1:6">
      <c r="A54" s="13">
        <v>52</v>
      </c>
      <c r="B54" s="13" t="s">
        <v>76</v>
      </c>
      <c r="C54" s="13" t="s">
        <v>8</v>
      </c>
      <c r="D54" s="13" t="s">
        <v>41</v>
      </c>
      <c r="E54" s="13" t="str">
        <f>"X20250815073"</f>
        <v>X20250815073</v>
      </c>
      <c r="F54" s="13" t="s">
        <v>10</v>
      </c>
    </row>
    <row r="55" ht="20" customHeight="1" spans="1:6">
      <c r="A55" s="13">
        <v>53</v>
      </c>
      <c r="B55" s="13" t="s">
        <v>77</v>
      </c>
      <c r="C55" s="13" t="s">
        <v>12</v>
      </c>
      <c r="D55" s="13" t="s">
        <v>75</v>
      </c>
      <c r="E55" s="13" t="str">
        <f>"X20250815006"</f>
        <v>X20250815006</v>
      </c>
      <c r="F55" s="13" t="s">
        <v>10</v>
      </c>
    </row>
    <row r="56" ht="20" customHeight="1" spans="1:6">
      <c r="A56" s="13">
        <v>54</v>
      </c>
      <c r="B56" s="13" t="s">
        <v>78</v>
      </c>
      <c r="C56" s="13" t="s">
        <v>12</v>
      </c>
      <c r="D56" s="13" t="s">
        <v>15</v>
      </c>
      <c r="E56" s="13" t="str">
        <f>"X20250815057"</f>
        <v>X20250815057</v>
      </c>
      <c r="F56" s="13" t="s">
        <v>10</v>
      </c>
    </row>
    <row r="57" ht="20" customHeight="1" spans="1:6">
      <c r="A57" s="13">
        <v>55</v>
      </c>
      <c r="B57" s="13" t="s">
        <v>79</v>
      </c>
      <c r="C57" s="13" t="s">
        <v>12</v>
      </c>
      <c r="D57" s="13" t="s">
        <v>22</v>
      </c>
      <c r="E57" s="13" t="str">
        <f>"X20250815060"</f>
        <v>X20250815060</v>
      </c>
      <c r="F57" s="13" t="s">
        <v>10</v>
      </c>
    </row>
    <row r="58" ht="20" customHeight="1" spans="1:6">
      <c r="A58" s="13">
        <v>56</v>
      </c>
      <c r="B58" s="13" t="s">
        <v>80</v>
      </c>
      <c r="C58" s="13" t="s">
        <v>8</v>
      </c>
      <c r="D58" s="13" t="s">
        <v>29</v>
      </c>
      <c r="E58" s="13" t="str">
        <f>"X20250815074"</f>
        <v>X20250815074</v>
      </c>
      <c r="F58" s="13" t="s">
        <v>10</v>
      </c>
    </row>
    <row r="59" ht="20" customHeight="1" spans="1:6">
      <c r="A59" s="13">
        <v>57</v>
      </c>
      <c r="B59" s="13" t="s">
        <v>81</v>
      </c>
      <c r="C59" s="13" t="s">
        <v>12</v>
      </c>
      <c r="D59" s="13" t="s">
        <v>22</v>
      </c>
      <c r="E59" s="13" t="str">
        <f>"X20250815004"</f>
        <v>X20250815004</v>
      </c>
      <c r="F59" s="13" t="s">
        <v>10</v>
      </c>
    </row>
    <row r="60" ht="20" customHeight="1" spans="1:6">
      <c r="A60" s="13">
        <v>58</v>
      </c>
      <c r="B60" s="13" t="s">
        <v>82</v>
      </c>
      <c r="C60" s="13" t="s">
        <v>8</v>
      </c>
      <c r="D60" s="13" t="s">
        <v>22</v>
      </c>
      <c r="E60" s="13" t="str">
        <f>"X20250815045"</f>
        <v>X20250815045</v>
      </c>
      <c r="F60" s="13" t="s">
        <v>10</v>
      </c>
    </row>
    <row r="61" ht="20" customHeight="1" spans="1:6">
      <c r="A61" s="13">
        <v>59</v>
      </c>
      <c r="B61" s="13" t="s">
        <v>83</v>
      </c>
      <c r="C61" s="13" t="s">
        <v>12</v>
      </c>
      <c r="D61" s="13" t="s">
        <v>29</v>
      </c>
      <c r="E61" s="13" t="str">
        <f>"X20250815003"</f>
        <v>X20250815003</v>
      </c>
      <c r="F61" s="13" t="s">
        <v>84</v>
      </c>
    </row>
    <row r="62" ht="20" customHeight="1" spans="1:6">
      <c r="A62" s="13">
        <v>60</v>
      </c>
      <c r="B62" s="13" t="s">
        <v>85</v>
      </c>
      <c r="C62" s="13" t="s">
        <v>8</v>
      </c>
      <c r="D62" s="13" t="s">
        <v>20</v>
      </c>
      <c r="E62" s="13" t="str">
        <f>"X20250815020"</f>
        <v>X20250815020</v>
      </c>
      <c r="F62" s="13" t="s">
        <v>84</v>
      </c>
    </row>
    <row r="63" ht="20" customHeight="1" spans="1:6">
      <c r="A63" s="13">
        <v>61</v>
      </c>
      <c r="B63" s="13" t="s">
        <v>86</v>
      </c>
      <c r="C63" s="13" t="s">
        <v>12</v>
      </c>
      <c r="D63" s="13" t="s">
        <v>13</v>
      </c>
      <c r="E63" s="13" t="str">
        <f>"X20250815022"</f>
        <v>X20250815022</v>
      </c>
      <c r="F63" s="13" t="s">
        <v>84</v>
      </c>
    </row>
    <row r="64" ht="20" customHeight="1" spans="1:6">
      <c r="A64" s="13">
        <v>62</v>
      </c>
      <c r="B64" s="13" t="s">
        <v>87</v>
      </c>
      <c r="C64" s="13" t="s">
        <v>12</v>
      </c>
      <c r="D64" s="13" t="s">
        <v>29</v>
      </c>
      <c r="E64" s="13" t="str">
        <f>"X20250815032"</f>
        <v>X20250815032</v>
      </c>
      <c r="F64" s="13" t="s">
        <v>84</v>
      </c>
    </row>
    <row r="65" ht="20" customHeight="1" spans="1:6">
      <c r="A65" s="13">
        <v>63</v>
      </c>
      <c r="B65" s="13" t="s">
        <v>88</v>
      </c>
      <c r="C65" s="13" t="s">
        <v>12</v>
      </c>
      <c r="D65" s="13" t="s">
        <v>15</v>
      </c>
      <c r="E65" s="13" t="str">
        <f>"X20250815064"</f>
        <v>X20250815064</v>
      </c>
      <c r="F65" s="13" t="s">
        <v>84</v>
      </c>
    </row>
    <row r="66" ht="20" customHeight="1" spans="1:6">
      <c r="A66" s="13">
        <v>64</v>
      </c>
      <c r="B66" s="13" t="s">
        <v>89</v>
      </c>
      <c r="C66" s="13" t="s">
        <v>8</v>
      </c>
      <c r="D66" s="13" t="s">
        <v>90</v>
      </c>
      <c r="E66" s="13" t="str">
        <f>"X20250815036"</f>
        <v>X20250815036</v>
      </c>
      <c r="F66" s="13" t="s">
        <v>84</v>
      </c>
    </row>
    <row r="67" ht="20" customHeight="1" spans="1:6">
      <c r="A67" s="13">
        <v>65</v>
      </c>
      <c r="B67" s="13" t="s">
        <v>91</v>
      </c>
      <c r="C67" s="13" t="s">
        <v>8</v>
      </c>
      <c r="D67" s="13" t="s">
        <v>90</v>
      </c>
      <c r="E67" s="13" t="str">
        <f>"X20250815067"</f>
        <v>X20250815067</v>
      </c>
      <c r="F67" s="13" t="s">
        <v>84</v>
      </c>
    </row>
    <row r="68" ht="20" customHeight="1" spans="1:6">
      <c r="A68" s="13">
        <v>66</v>
      </c>
      <c r="B68" s="13" t="s">
        <v>92</v>
      </c>
      <c r="C68" s="13" t="s">
        <v>8</v>
      </c>
      <c r="D68" s="13" t="s">
        <v>49</v>
      </c>
      <c r="E68" s="13" t="str">
        <f>"X20250815039"</f>
        <v>X20250815039</v>
      </c>
      <c r="F68" s="13" t="s">
        <v>84</v>
      </c>
    </row>
    <row r="69" ht="20" customHeight="1" spans="1:6">
      <c r="A69" s="13">
        <v>67</v>
      </c>
      <c r="B69" s="13" t="s">
        <v>93</v>
      </c>
      <c r="C69" s="13" t="s">
        <v>8</v>
      </c>
      <c r="D69" s="13" t="s">
        <v>22</v>
      </c>
      <c r="E69" s="13" t="str">
        <f>"X20250815058"</f>
        <v>X20250815058</v>
      </c>
      <c r="F69" s="13" t="s">
        <v>84</v>
      </c>
    </row>
    <row r="70" ht="20" customHeight="1" spans="1:6">
      <c r="A70" s="13">
        <v>68</v>
      </c>
      <c r="B70" s="13" t="s">
        <v>94</v>
      </c>
      <c r="C70" s="13" t="s">
        <v>8</v>
      </c>
      <c r="D70" s="13" t="s">
        <v>41</v>
      </c>
      <c r="E70" s="13" t="str">
        <f>"X20250815059"</f>
        <v>X20250815059</v>
      </c>
      <c r="F70" s="13" t="s">
        <v>84</v>
      </c>
    </row>
    <row r="71" ht="20" customHeight="1" spans="1:6">
      <c r="A71" s="13">
        <v>69</v>
      </c>
      <c r="B71" s="13" t="s">
        <v>95</v>
      </c>
      <c r="C71" s="13" t="s">
        <v>8</v>
      </c>
      <c r="D71" s="13" t="s">
        <v>22</v>
      </c>
      <c r="E71" s="13" t="str">
        <f>"X20250815033"</f>
        <v>X20250815033</v>
      </c>
      <c r="F71" s="13" t="s">
        <v>84</v>
      </c>
    </row>
    <row r="72" ht="20" customHeight="1" spans="1:6">
      <c r="A72" s="13">
        <v>70</v>
      </c>
      <c r="B72" s="13" t="s">
        <v>96</v>
      </c>
      <c r="C72" s="13" t="s">
        <v>8</v>
      </c>
      <c r="D72" s="13" t="s">
        <v>22</v>
      </c>
      <c r="E72" s="13" t="str">
        <f>"X20250815046"</f>
        <v>X20250815046</v>
      </c>
      <c r="F72" s="13" t="s">
        <v>84</v>
      </c>
    </row>
    <row r="73" ht="20" customHeight="1" spans="1:6">
      <c r="A73" s="13">
        <v>71</v>
      </c>
      <c r="B73" s="13" t="s">
        <v>97</v>
      </c>
      <c r="C73" s="13" t="s">
        <v>12</v>
      </c>
      <c r="D73" s="13" t="s">
        <v>20</v>
      </c>
      <c r="E73" s="13" t="str">
        <f>"X20250815013"</f>
        <v>X20250815013</v>
      </c>
      <c r="F73" s="13" t="s">
        <v>84</v>
      </c>
    </row>
    <row r="74" ht="20" customHeight="1" spans="1:6">
      <c r="A74" s="13">
        <v>72</v>
      </c>
      <c r="B74" s="13" t="s">
        <v>98</v>
      </c>
      <c r="C74" s="13" t="s">
        <v>8</v>
      </c>
      <c r="D74" s="13" t="s">
        <v>41</v>
      </c>
      <c r="E74" s="13" t="str">
        <f>"X20250815008"</f>
        <v>X20250815008</v>
      </c>
      <c r="F74" s="13" t="s">
        <v>99</v>
      </c>
    </row>
    <row r="75" ht="20" customHeight="1" spans="1:6">
      <c r="A75" s="13">
        <v>73</v>
      </c>
      <c r="B75" s="13" t="s">
        <v>100</v>
      </c>
      <c r="C75" s="13" t="s">
        <v>12</v>
      </c>
      <c r="D75" s="13" t="s">
        <v>9</v>
      </c>
      <c r="E75" s="13" t="str">
        <f>"X20250815009"</f>
        <v>X20250815009</v>
      </c>
      <c r="F75" s="13" t="s">
        <v>99</v>
      </c>
    </row>
    <row r="76" ht="20" customHeight="1" spans="1:6">
      <c r="A76" s="13">
        <v>74</v>
      </c>
      <c r="B76" s="13" t="s">
        <v>101</v>
      </c>
      <c r="C76" s="13" t="s">
        <v>12</v>
      </c>
      <c r="D76" s="13" t="s">
        <v>15</v>
      </c>
      <c r="E76" s="13" t="str">
        <f>"X20250815037"</f>
        <v>X20250815037</v>
      </c>
      <c r="F76" s="13" t="s">
        <v>99</v>
      </c>
    </row>
    <row r="77" ht="20" customHeight="1" spans="1:6">
      <c r="A77" s="13">
        <v>75</v>
      </c>
      <c r="B77" s="13" t="s">
        <v>102</v>
      </c>
      <c r="C77" s="13" t="s">
        <v>12</v>
      </c>
      <c r="D77" s="13" t="s">
        <v>29</v>
      </c>
      <c r="E77" s="13" t="str">
        <f>"X20250815063"</f>
        <v>X20250815063</v>
      </c>
      <c r="F77" s="13" t="s">
        <v>99</v>
      </c>
    </row>
    <row r="78" ht="20" customHeight="1" spans="1:6">
      <c r="A78" s="13">
        <v>76</v>
      </c>
      <c r="B78" s="13" t="s">
        <v>103</v>
      </c>
      <c r="C78" s="13" t="s">
        <v>12</v>
      </c>
      <c r="D78" s="13" t="s">
        <v>29</v>
      </c>
      <c r="E78" s="13" t="str">
        <f>"X20250815065"</f>
        <v>X20250815065</v>
      </c>
      <c r="F78" s="13" t="s">
        <v>99</v>
      </c>
    </row>
    <row r="79" ht="20" customHeight="1" spans="1:6">
      <c r="A79" s="13">
        <v>77</v>
      </c>
      <c r="B79" s="13" t="s">
        <v>104</v>
      </c>
      <c r="C79" s="13" t="s">
        <v>12</v>
      </c>
      <c r="D79" s="13" t="s">
        <v>29</v>
      </c>
      <c r="E79" s="13" t="str">
        <f>"X20250815071"</f>
        <v>X20250815071</v>
      </c>
      <c r="F79" s="13" t="s">
        <v>99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9"/>
  <sheetViews>
    <sheetView tabSelected="1" workbookViewId="0">
      <selection activeCell="A409" sqref="A409"/>
    </sheetView>
  </sheetViews>
  <sheetFormatPr defaultColWidth="9" defaultRowHeight="13.5" outlineLevelCol="5"/>
  <cols>
    <col min="1" max="1" width="9" style="5"/>
    <col min="2" max="2" width="11.125" style="5" customWidth="1"/>
    <col min="3" max="3" width="9" style="5"/>
    <col min="4" max="4" width="14" style="5" customWidth="1"/>
    <col min="5" max="5" width="21.125" style="5" customWidth="1"/>
    <col min="6" max="6" width="11.5" style="5" customWidth="1"/>
  </cols>
  <sheetData>
    <row r="1" s="1" customFormat="1" ht="35" customHeight="1" spans="1:6">
      <c r="A1" s="6" t="s">
        <v>105</v>
      </c>
      <c r="B1" s="6"/>
      <c r="C1" s="6"/>
      <c r="D1" s="6"/>
      <c r="E1" s="6"/>
      <c r="F1" s="6"/>
    </row>
    <row r="2" s="2" customFormat="1" ht="2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3" customFormat="1" ht="20" customHeight="1" spans="1:6">
      <c r="A3" s="8">
        <v>1</v>
      </c>
      <c r="B3" s="8" t="s">
        <v>106</v>
      </c>
      <c r="C3" s="8" t="s">
        <v>8</v>
      </c>
      <c r="D3" s="8" t="s">
        <v>72</v>
      </c>
      <c r="E3" s="8" t="str">
        <f>"F20250815019"</f>
        <v>F20250815019</v>
      </c>
      <c r="F3" s="8" t="s">
        <v>10</v>
      </c>
    </row>
    <row r="4" s="3" customFormat="1" ht="20" customHeight="1" spans="1:6">
      <c r="A4" s="8">
        <v>2</v>
      </c>
      <c r="B4" s="8" t="s">
        <v>107</v>
      </c>
      <c r="C4" s="8" t="s">
        <v>8</v>
      </c>
      <c r="D4" s="8" t="s">
        <v>72</v>
      </c>
      <c r="E4" s="8" t="str">
        <f>"F20250815032"</f>
        <v>F20250815032</v>
      </c>
      <c r="F4" s="8" t="s">
        <v>10</v>
      </c>
    </row>
    <row r="5" s="3" customFormat="1" ht="20" customHeight="1" spans="1:6">
      <c r="A5" s="8">
        <v>3</v>
      </c>
      <c r="B5" s="8" t="s">
        <v>108</v>
      </c>
      <c r="C5" s="8" t="s">
        <v>12</v>
      </c>
      <c r="D5" s="8" t="s">
        <v>109</v>
      </c>
      <c r="E5" s="8" t="str">
        <f>"F20250815005"</f>
        <v>F20250815005</v>
      </c>
      <c r="F5" s="8" t="s">
        <v>10</v>
      </c>
    </row>
    <row r="6" s="3" customFormat="1" ht="20" customHeight="1" spans="1:6">
      <c r="A6" s="8">
        <v>4</v>
      </c>
      <c r="B6" s="8" t="s">
        <v>110</v>
      </c>
      <c r="C6" s="8" t="s">
        <v>8</v>
      </c>
      <c r="D6" s="8" t="s">
        <v>22</v>
      </c>
      <c r="E6" s="8" t="str">
        <f>"F20250815006"</f>
        <v>F20250815006</v>
      </c>
      <c r="F6" s="8" t="s">
        <v>10</v>
      </c>
    </row>
    <row r="7" s="3" customFormat="1" ht="20" customHeight="1" spans="1:6">
      <c r="A7" s="8">
        <v>5</v>
      </c>
      <c r="B7" s="8" t="s">
        <v>111</v>
      </c>
      <c r="C7" s="8" t="s">
        <v>12</v>
      </c>
      <c r="D7" s="8" t="s">
        <v>53</v>
      </c>
      <c r="E7" s="8" t="str">
        <f>"F20250815009"</f>
        <v>F20250815009</v>
      </c>
      <c r="F7" s="8" t="s">
        <v>10</v>
      </c>
    </row>
    <row r="8" s="3" customFormat="1" ht="20" customHeight="1" spans="1:6">
      <c r="A8" s="8">
        <v>6</v>
      </c>
      <c r="B8" s="8" t="s">
        <v>112</v>
      </c>
      <c r="C8" s="8" t="s">
        <v>8</v>
      </c>
      <c r="D8" s="8" t="s">
        <v>72</v>
      </c>
      <c r="E8" s="8" t="str">
        <f>"F20250815021"</f>
        <v>F20250815021</v>
      </c>
      <c r="F8" s="8" t="s">
        <v>10</v>
      </c>
    </row>
    <row r="9" s="3" customFormat="1" ht="20" customHeight="1" spans="1:6">
      <c r="A9" s="8">
        <v>7</v>
      </c>
      <c r="B9" s="8" t="s">
        <v>113</v>
      </c>
      <c r="C9" s="8" t="s">
        <v>8</v>
      </c>
      <c r="D9" s="8" t="s">
        <v>72</v>
      </c>
      <c r="E9" s="8" t="str">
        <f>"F20250815023"</f>
        <v>F20250815023</v>
      </c>
      <c r="F9" s="8" t="s">
        <v>10</v>
      </c>
    </row>
    <row r="10" s="3" customFormat="1" ht="20" customHeight="1" spans="1:6">
      <c r="A10" s="8">
        <v>8</v>
      </c>
      <c r="B10" s="8" t="s">
        <v>114</v>
      </c>
      <c r="C10" s="8" t="s">
        <v>8</v>
      </c>
      <c r="D10" s="8" t="s">
        <v>72</v>
      </c>
      <c r="E10" s="8" t="str">
        <f>"F20250815020"</f>
        <v>F20250815020</v>
      </c>
      <c r="F10" s="8" t="s">
        <v>10</v>
      </c>
    </row>
    <row r="11" s="3" customFormat="1" ht="20" customHeight="1" spans="1:6">
      <c r="A11" s="8">
        <v>9</v>
      </c>
      <c r="B11" s="8" t="s">
        <v>115</v>
      </c>
      <c r="C11" s="8" t="s">
        <v>8</v>
      </c>
      <c r="D11" s="8" t="s">
        <v>116</v>
      </c>
      <c r="E11" s="8" t="str">
        <f>"F20250815022"</f>
        <v>F20250815022</v>
      </c>
      <c r="F11" s="8" t="s">
        <v>10</v>
      </c>
    </row>
    <row r="12" s="3" customFormat="1" ht="20" customHeight="1" spans="1:6">
      <c r="A12" s="8">
        <v>10</v>
      </c>
      <c r="B12" s="8" t="s">
        <v>117</v>
      </c>
      <c r="C12" s="8" t="s">
        <v>12</v>
      </c>
      <c r="D12" s="8" t="s">
        <v>22</v>
      </c>
      <c r="E12" s="8" t="str">
        <f>"F20250815033"</f>
        <v>F20250815033</v>
      </c>
      <c r="F12" s="8" t="s">
        <v>10</v>
      </c>
    </row>
    <row r="13" s="3" customFormat="1" ht="20" customHeight="1" spans="1:6">
      <c r="A13" s="8">
        <v>11</v>
      </c>
      <c r="B13" s="8" t="s">
        <v>118</v>
      </c>
      <c r="C13" s="8" t="s">
        <v>8</v>
      </c>
      <c r="D13" s="8" t="s">
        <v>72</v>
      </c>
      <c r="E13" s="8" t="str">
        <f>"F20250815038"</f>
        <v>F20250815038</v>
      </c>
      <c r="F13" s="8" t="s">
        <v>10</v>
      </c>
    </row>
    <row r="14" s="3" customFormat="1" ht="20" customHeight="1" spans="1:6">
      <c r="A14" s="8">
        <v>12</v>
      </c>
      <c r="B14" s="8" t="s">
        <v>119</v>
      </c>
      <c r="C14" s="8" t="s">
        <v>12</v>
      </c>
      <c r="D14" s="8" t="s">
        <v>22</v>
      </c>
      <c r="E14" s="8" t="str">
        <f>"F20250815045"</f>
        <v>F20250815045</v>
      </c>
      <c r="F14" s="8" t="s">
        <v>10</v>
      </c>
    </row>
    <row r="15" s="3" customFormat="1" ht="20" customHeight="1" spans="1:6">
      <c r="A15" s="8">
        <v>13</v>
      </c>
      <c r="B15" s="8" t="s">
        <v>120</v>
      </c>
      <c r="C15" s="8" t="s">
        <v>8</v>
      </c>
      <c r="D15" s="8" t="s">
        <v>90</v>
      </c>
      <c r="E15" s="8" t="str">
        <f>"F20250815046"</f>
        <v>F20250815046</v>
      </c>
      <c r="F15" s="8" t="s">
        <v>10</v>
      </c>
    </row>
    <row r="16" s="3" customFormat="1" ht="20" customHeight="1" spans="1:6">
      <c r="A16" s="8">
        <v>14</v>
      </c>
      <c r="B16" s="8" t="s">
        <v>121</v>
      </c>
      <c r="C16" s="8" t="s">
        <v>8</v>
      </c>
      <c r="D16" s="8" t="s">
        <v>22</v>
      </c>
      <c r="E16" s="8" t="str">
        <f>"F20250815050"</f>
        <v>F20250815050</v>
      </c>
      <c r="F16" s="8" t="s">
        <v>10</v>
      </c>
    </row>
    <row r="17" s="3" customFormat="1" ht="20" customHeight="1" spans="1:6">
      <c r="A17" s="8">
        <v>15</v>
      </c>
      <c r="B17" s="8" t="s">
        <v>122</v>
      </c>
      <c r="C17" s="8" t="s">
        <v>8</v>
      </c>
      <c r="D17" s="8" t="s">
        <v>123</v>
      </c>
      <c r="E17" s="8" t="str">
        <f>"F20250815057"</f>
        <v>F20250815057</v>
      </c>
      <c r="F17" s="8" t="s">
        <v>10</v>
      </c>
    </row>
    <row r="18" s="3" customFormat="1" ht="20" customHeight="1" spans="1:6">
      <c r="A18" s="8">
        <v>16</v>
      </c>
      <c r="B18" s="8" t="s">
        <v>124</v>
      </c>
      <c r="C18" s="8" t="s">
        <v>8</v>
      </c>
      <c r="D18" s="8" t="s">
        <v>90</v>
      </c>
      <c r="E18" s="8" t="str">
        <f>"F20250815063"</f>
        <v>F20250815063</v>
      </c>
      <c r="F18" s="8" t="s">
        <v>10</v>
      </c>
    </row>
    <row r="19" s="3" customFormat="1" ht="20" customHeight="1" spans="1:6">
      <c r="A19" s="8">
        <v>17</v>
      </c>
      <c r="B19" s="8" t="s">
        <v>125</v>
      </c>
      <c r="C19" s="8" t="s">
        <v>8</v>
      </c>
      <c r="D19" s="8" t="s">
        <v>53</v>
      </c>
      <c r="E19" s="8" t="str">
        <f>"F20250815076"</f>
        <v>F20250815076</v>
      </c>
      <c r="F19" s="8" t="s">
        <v>10</v>
      </c>
    </row>
    <row r="20" s="3" customFormat="1" ht="20" customHeight="1" spans="1:6">
      <c r="A20" s="8">
        <v>18</v>
      </c>
      <c r="B20" s="8" t="s">
        <v>126</v>
      </c>
      <c r="C20" s="8" t="s">
        <v>8</v>
      </c>
      <c r="D20" s="8" t="s">
        <v>72</v>
      </c>
      <c r="E20" s="8" t="str">
        <f>"F20250815027"</f>
        <v>F20250815027</v>
      </c>
      <c r="F20" s="8" t="s">
        <v>10</v>
      </c>
    </row>
    <row r="21" s="3" customFormat="1" ht="20" customHeight="1" spans="1:6">
      <c r="A21" s="8">
        <v>19</v>
      </c>
      <c r="B21" s="8" t="s">
        <v>127</v>
      </c>
      <c r="C21" s="8" t="s">
        <v>8</v>
      </c>
      <c r="D21" s="8" t="s">
        <v>90</v>
      </c>
      <c r="E21" s="8" t="str">
        <f>"F20250815030"</f>
        <v>F20250815030</v>
      </c>
      <c r="F21" s="8" t="s">
        <v>10</v>
      </c>
    </row>
    <row r="22" s="3" customFormat="1" ht="20" customHeight="1" spans="1:6">
      <c r="A22" s="8">
        <v>20</v>
      </c>
      <c r="B22" s="8" t="s">
        <v>128</v>
      </c>
      <c r="C22" s="8" t="s">
        <v>8</v>
      </c>
      <c r="D22" s="8" t="s">
        <v>53</v>
      </c>
      <c r="E22" s="8" t="str">
        <f>"F20250815056"</f>
        <v>F20250815056</v>
      </c>
      <c r="F22" s="8" t="s">
        <v>10</v>
      </c>
    </row>
    <row r="23" s="3" customFormat="1" ht="20" customHeight="1" spans="1:6">
      <c r="A23" s="8">
        <v>21</v>
      </c>
      <c r="B23" s="8" t="s">
        <v>129</v>
      </c>
      <c r="C23" s="8" t="s">
        <v>8</v>
      </c>
      <c r="D23" s="8" t="s">
        <v>22</v>
      </c>
      <c r="E23" s="8" t="str">
        <f>"F20250815064"</f>
        <v>F20250815064</v>
      </c>
      <c r="F23" s="8" t="s">
        <v>10</v>
      </c>
    </row>
    <row r="24" s="3" customFormat="1" ht="20" customHeight="1" spans="1:6">
      <c r="A24" s="8">
        <v>22</v>
      </c>
      <c r="B24" s="8" t="s">
        <v>130</v>
      </c>
      <c r="C24" s="8" t="s">
        <v>12</v>
      </c>
      <c r="D24" s="8" t="s">
        <v>123</v>
      </c>
      <c r="E24" s="8" t="str">
        <f>"F20250815003"</f>
        <v>F20250815003</v>
      </c>
      <c r="F24" s="8" t="s">
        <v>10</v>
      </c>
    </row>
    <row r="25" s="3" customFormat="1" ht="20" customHeight="1" spans="1:6">
      <c r="A25" s="8">
        <v>23</v>
      </c>
      <c r="B25" s="8" t="s">
        <v>131</v>
      </c>
      <c r="C25" s="8" t="s">
        <v>12</v>
      </c>
      <c r="D25" s="8" t="s">
        <v>90</v>
      </c>
      <c r="E25" s="8" t="str">
        <f>"F20250815004"</f>
        <v>F20250815004</v>
      </c>
      <c r="F25" s="8" t="s">
        <v>10</v>
      </c>
    </row>
    <row r="26" s="3" customFormat="1" ht="20" customHeight="1" spans="1:6">
      <c r="A26" s="8">
        <v>24</v>
      </c>
      <c r="B26" s="8" t="s">
        <v>132</v>
      </c>
      <c r="C26" s="8" t="s">
        <v>8</v>
      </c>
      <c r="D26" s="8" t="s">
        <v>90</v>
      </c>
      <c r="E26" s="8" t="str">
        <f>"F20250815008"</f>
        <v>F20250815008</v>
      </c>
      <c r="F26" s="8" t="s">
        <v>10</v>
      </c>
    </row>
    <row r="27" s="3" customFormat="1" ht="20" customHeight="1" spans="1:6">
      <c r="A27" s="8">
        <v>25</v>
      </c>
      <c r="B27" s="8" t="s">
        <v>133</v>
      </c>
      <c r="C27" s="8" t="s">
        <v>8</v>
      </c>
      <c r="D27" s="8" t="s">
        <v>36</v>
      </c>
      <c r="E27" s="8" t="str">
        <f>"F20250815011"</f>
        <v>F20250815011</v>
      </c>
      <c r="F27" s="8" t="s">
        <v>10</v>
      </c>
    </row>
    <row r="28" s="3" customFormat="1" ht="20" customHeight="1" spans="1:6">
      <c r="A28" s="8">
        <v>26</v>
      </c>
      <c r="B28" s="8" t="s">
        <v>134</v>
      </c>
      <c r="C28" s="8" t="s">
        <v>12</v>
      </c>
      <c r="D28" s="8" t="s">
        <v>90</v>
      </c>
      <c r="E28" s="8" t="str">
        <f>"F20250815014"</f>
        <v>F20250815014</v>
      </c>
      <c r="F28" s="8" t="s">
        <v>10</v>
      </c>
    </row>
    <row r="29" s="3" customFormat="1" ht="20" customHeight="1" spans="1:6">
      <c r="A29" s="8">
        <v>27</v>
      </c>
      <c r="B29" s="8" t="s">
        <v>135</v>
      </c>
      <c r="C29" s="8" t="s">
        <v>8</v>
      </c>
      <c r="D29" s="8" t="s">
        <v>90</v>
      </c>
      <c r="E29" s="8" t="str">
        <f>"F20250815016"</f>
        <v>F20250815016</v>
      </c>
      <c r="F29" s="8" t="s">
        <v>10</v>
      </c>
    </row>
    <row r="30" s="3" customFormat="1" ht="20" customHeight="1" spans="1:6">
      <c r="A30" s="8">
        <v>28</v>
      </c>
      <c r="B30" s="8" t="s">
        <v>136</v>
      </c>
      <c r="C30" s="8" t="s">
        <v>12</v>
      </c>
      <c r="D30" s="8" t="s">
        <v>90</v>
      </c>
      <c r="E30" s="8" t="str">
        <f>"F20250815017"</f>
        <v>F20250815017</v>
      </c>
      <c r="F30" s="8" t="s">
        <v>10</v>
      </c>
    </row>
    <row r="31" s="3" customFormat="1" ht="20" customHeight="1" spans="1:6">
      <c r="A31" s="8">
        <v>29</v>
      </c>
      <c r="B31" s="8" t="s">
        <v>137</v>
      </c>
      <c r="C31" s="8" t="s">
        <v>8</v>
      </c>
      <c r="D31" s="8" t="s">
        <v>22</v>
      </c>
      <c r="E31" s="8" t="str">
        <f>"F20250815028"</f>
        <v>F20250815028</v>
      </c>
      <c r="F31" s="8" t="s">
        <v>10</v>
      </c>
    </row>
    <row r="32" s="3" customFormat="1" ht="20" customHeight="1" spans="1:6">
      <c r="A32" s="8">
        <v>30</v>
      </c>
      <c r="B32" s="8" t="s">
        <v>138</v>
      </c>
      <c r="C32" s="8" t="s">
        <v>8</v>
      </c>
      <c r="D32" s="8" t="s">
        <v>22</v>
      </c>
      <c r="E32" s="8" t="str">
        <f>"F20250815031"</f>
        <v>F20250815031</v>
      </c>
      <c r="F32" s="8" t="s">
        <v>10</v>
      </c>
    </row>
    <row r="33" s="3" customFormat="1" ht="20" customHeight="1" spans="1:6">
      <c r="A33" s="8">
        <v>31</v>
      </c>
      <c r="B33" s="8" t="s">
        <v>139</v>
      </c>
      <c r="C33" s="8" t="s">
        <v>8</v>
      </c>
      <c r="D33" s="8" t="s">
        <v>53</v>
      </c>
      <c r="E33" s="8" t="str">
        <f>"F20250815035"</f>
        <v>F20250815035</v>
      </c>
      <c r="F33" s="8" t="s">
        <v>10</v>
      </c>
    </row>
    <row r="34" s="3" customFormat="1" ht="20" customHeight="1" spans="1:6">
      <c r="A34" s="8">
        <v>32</v>
      </c>
      <c r="B34" s="8" t="s">
        <v>140</v>
      </c>
      <c r="C34" s="8" t="s">
        <v>8</v>
      </c>
      <c r="D34" s="8" t="s">
        <v>22</v>
      </c>
      <c r="E34" s="8" t="str">
        <f>"F20250815048"</f>
        <v>F20250815048</v>
      </c>
      <c r="F34" s="8" t="s">
        <v>10</v>
      </c>
    </row>
    <row r="35" s="3" customFormat="1" ht="20" customHeight="1" spans="1:6">
      <c r="A35" s="8">
        <v>33</v>
      </c>
      <c r="B35" s="8" t="s">
        <v>141</v>
      </c>
      <c r="C35" s="8" t="s">
        <v>12</v>
      </c>
      <c r="D35" s="8" t="s">
        <v>123</v>
      </c>
      <c r="E35" s="8" t="str">
        <f>"F20250815058"</f>
        <v>F20250815058</v>
      </c>
      <c r="F35" s="8" t="s">
        <v>10</v>
      </c>
    </row>
    <row r="36" s="3" customFormat="1" ht="20" customHeight="1" spans="1:6">
      <c r="A36" s="8">
        <v>34</v>
      </c>
      <c r="B36" s="8" t="s">
        <v>142</v>
      </c>
      <c r="C36" s="8" t="s">
        <v>8</v>
      </c>
      <c r="D36" s="8" t="s">
        <v>90</v>
      </c>
      <c r="E36" s="8" t="str">
        <f>"F20250815024"</f>
        <v>F20250815024</v>
      </c>
      <c r="F36" s="8" t="s">
        <v>10</v>
      </c>
    </row>
    <row r="37" s="3" customFormat="1" ht="20" customHeight="1" spans="1:6">
      <c r="A37" s="8">
        <v>35</v>
      </c>
      <c r="B37" s="8" t="s">
        <v>143</v>
      </c>
      <c r="C37" s="8" t="s">
        <v>12</v>
      </c>
      <c r="D37" s="8" t="s">
        <v>49</v>
      </c>
      <c r="E37" s="8" t="str">
        <f>"F20250815040"</f>
        <v>F20250815040</v>
      </c>
      <c r="F37" s="8" t="s">
        <v>10</v>
      </c>
    </row>
    <row r="38" s="3" customFormat="1" ht="20" customHeight="1" spans="1:6">
      <c r="A38" s="8">
        <v>36</v>
      </c>
      <c r="B38" s="8" t="s">
        <v>144</v>
      </c>
      <c r="C38" s="8" t="s">
        <v>8</v>
      </c>
      <c r="D38" s="8" t="s">
        <v>22</v>
      </c>
      <c r="E38" s="8" t="str">
        <f>"F20250815060"</f>
        <v>F20250815060</v>
      </c>
      <c r="F38" s="8" t="s">
        <v>10</v>
      </c>
    </row>
    <row r="39" s="3" customFormat="1" ht="20" customHeight="1" spans="1:6">
      <c r="A39" s="8">
        <v>37</v>
      </c>
      <c r="B39" s="8" t="s">
        <v>145</v>
      </c>
      <c r="C39" s="8" t="s">
        <v>8</v>
      </c>
      <c r="D39" s="8" t="s">
        <v>146</v>
      </c>
      <c r="E39" s="8" t="str">
        <f>"F20250815077"</f>
        <v>F20250815077</v>
      </c>
      <c r="F39" s="8" t="s">
        <v>10</v>
      </c>
    </row>
    <row r="40" s="3" customFormat="1" ht="20" customHeight="1" spans="1:6">
      <c r="A40" s="8">
        <v>38</v>
      </c>
      <c r="B40" s="8" t="s">
        <v>147</v>
      </c>
      <c r="C40" s="8" t="s">
        <v>8</v>
      </c>
      <c r="D40" s="8" t="s">
        <v>123</v>
      </c>
      <c r="E40" s="8" t="str">
        <f>"F20250815069"</f>
        <v>F20250815069</v>
      </c>
      <c r="F40" s="8" t="s">
        <v>10</v>
      </c>
    </row>
    <row r="41" s="3" customFormat="1" ht="20" customHeight="1" spans="1:6">
      <c r="A41" s="8">
        <v>39</v>
      </c>
      <c r="B41" s="8" t="s">
        <v>148</v>
      </c>
      <c r="C41" s="8" t="s">
        <v>8</v>
      </c>
      <c r="D41" s="8" t="s">
        <v>22</v>
      </c>
      <c r="E41" s="8" t="str">
        <f>"F20250815001"</f>
        <v>F20250815001</v>
      </c>
      <c r="F41" s="8" t="s">
        <v>10</v>
      </c>
    </row>
    <row r="42" s="3" customFormat="1" ht="20" customHeight="1" spans="1:6">
      <c r="A42" s="8">
        <v>40</v>
      </c>
      <c r="B42" s="8" t="s">
        <v>149</v>
      </c>
      <c r="C42" s="8" t="s">
        <v>12</v>
      </c>
      <c r="D42" s="8" t="s">
        <v>36</v>
      </c>
      <c r="E42" s="8" t="str">
        <f>"F20250815010"</f>
        <v>F20250815010</v>
      </c>
      <c r="F42" s="8" t="s">
        <v>10</v>
      </c>
    </row>
    <row r="43" s="3" customFormat="1" ht="20" customHeight="1" spans="1:6">
      <c r="A43" s="8">
        <v>41</v>
      </c>
      <c r="B43" s="8" t="s">
        <v>150</v>
      </c>
      <c r="C43" s="8" t="s">
        <v>12</v>
      </c>
      <c r="D43" s="8" t="s">
        <v>90</v>
      </c>
      <c r="E43" s="8" t="str">
        <f>"F20250815013"</f>
        <v>F20250815013</v>
      </c>
      <c r="F43" s="8" t="s">
        <v>10</v>
      </c>
    </row>
    <row r="44" s="3" customFormat="1" ht="20" customHeight="1" spans="1:6">
      <c r="A44" s="8">
        <v>42</v>
      </c>
      <c r="B44" s="8" t="s">
        <v>151</v>
      </c>
      <c r="C44" s="8" t="s">
        <v>8</v>
      </c>
      <c r="D44" s="8" t="s">
        <v>72</v>
      </c>
      <c r="E44" s="8" t="str">
        <f>"F20250815026"</f>
        <v>F20250815026</v>
      </c>
      <c r="F44" s="8" t="s">
        <v>10</v>
      </c>
    </row>
    <row r="45" s="3" customFormat="1" ht="20" customHeight="1" spans="1:6">
      <c r="A45" s="8">
        <v>43</v>
      </c>
      <c r="B45" s="8" t="s">
        <v>152</v>
      </c>
      <c r="C45" s="8" t="s">
        <v>12</v>
      </c>
      <c r="D45" s="8" t="s">
        <v>22</v>
      </c>
      <c r="E45" s="8" t="str">
        <f>"F20250815051"</f>
        <v>F20250815051</v>
      </c>
      <c r="F45" s="8" t="s">
        <v>10</v>
      </c>
    </row>
    <row r="46" s="3" customFormat="1" ht="20" customHeight="1" spans="1:6">
      <c r="A46" s="8">
        <v>44</v>
      </c>
      <c r="B46" s="8" t="s">
        <v>153</v>
      </c>
      <c r="C46" s="8" t="s">
        <v>12</v>
      </c>
      <c r="D46" s="8" t="s">
        <v>123</v>
      </c>
      <c r="E46" s="8" t="str">
        <f>"F20250815053"</f>
        <v>F20250815053</v>
      </c>
      <c r="F46" s="8" t="s">
        <v>10</v>
      </c>
    </row>
    <row r="47" s="3" customFormat="1" ht="20" customHeight="1" spans="1:6">
      <c r="A47" s="8">
        <v>45</v>
      </c>
      <c r="B47" s="8" t="s">
        <v>154</v>
      </c>
      <c r="C47" s="8" t="s">
        <v>12</v>
      </c>
      <c r="D47" s="8" t="s">
        <v>22</v>
      </c>
      <c r="E47" s="8" t="str">
        <f>"F20250815071"</f>
        <v>F20250815071</v>
      </c>
      <c r="F47" s="8" t="s">
        <v>10</v>
      </c>
    </row>
    <row r="48" s="3" customFormat="1" ht="20" customHeight="1" spans="1:6">
      <c r="A48" s="8">
        <v>46</v>
      </c>
      <c r="B48" s="8" t="s">
        <v>155</v>
      </c>
      <c r="C48" s="8" t="s">
        <v>12</v>
      </c>
      <c r="D48" s="8" t="s">
        <v>22</v>
      </c>
      <c r="E48" s="8" t="str">
        <f>"F20250815043"</f>
        <v>F20250815043</v>
      </c>
      <c r="F48" s="8" t="s">
        <v>10</v>
      </c>
    </row>
    <row r="49" s="3" customFormat="1" ht="20" customHeight="1" spans="1:6">
      <c r="A49" s="8">
        <v>47</v>
      </c>
      <c r="B49" s="8" t="s">
        <v>156</v>
      </c>
      <c r="C49" s="8" t="s">
        <v>8</v>
      </c>
      <c r="D49" s="8" t="s">
        <v>22</v>
      </c>
      <c r="E49" s="8" t="str">
        <f>"F20250815002"</f>
        <v>F20250815002</v>
      </c>
      <c r="F49" s="8" t="s">
        <v>10</v>
      </c>
    </row>
    <row r="50" s="3" customFormat="1" ht="20" customHeight="1" spans="1:6">
      <c r="A50" s="8">
        <v>48</v>
      </c>
      <c r="B50" s="8" t="s">
        <v>157</v>
      </c>
      <c r="C50" s="8" t="s">
        <v>8</v>
      </c>
      <c r="D50" s="8" t="s">
        <v>22</v>
      </c>
      <c r="E50" s="8" t="str">
        <f>"F20250815034"</f>
        <v>F20250815034</v>
      </c>
      <c r="F50" s="8" t="s">
        <v>10</v>
      </c>
    </row>
    <row r="51" s="3" customFormat="1" ht="20" customHeight="1" spans="1:6">
      <c r="A51" s="8">
        <v>49</v>
      </c>
      <c r="B51" s="8" t="s">
        <v>158</v>
      </c>
      <c r="C51" s="8" t="s">
        <v>8</v>
      </c>
      <c r="D51" s="8" t="s">
        <v>123</v>
      </c>
      <c r="E51" s="8" t="str">
        <f>"F20250815042"</f>
        <v>F20250815042</v>
      </c>
      <c r="F51" s="8" t="s">
        <v>10</v>
      </c>
    </row>
    <row r="52" s="3" customFormat="1" ht="20" customHeight="1" spans="1:6">
      <c r="A52" s="8">
        <v>50</v>
      </c>
      <c r="B52" s="8" t="s">
        <v>159</v>
      </c>
      <c r="C52" s="8" t="s">
        <v>12</v>
      </c>
      <c r="D52" s="8" t="s">
        <v>123</v>
      </c>
      <c r="E52" s="8" t="str">
        <f>"F20250815054"</f>
        <v>F20250815054</v>
      </c>
      <c r="F52" s="8" t="s">
        <v>10</v>
      </c>
    </row>
    <row r="53" s="3" customFormat="1" ht="20" customHeight="1" spans="1:6">
      <c r="A53" s="8">
        <v>51</v>
      </c>
      <c r="B53" s="8" t="s">
        <v>160</v>
      </c>
      <c r="C53" s="8" t="s">
        <v>8</v>
      </c>
      <c r="D53" s="8" t="s">
        <v>161</v>
      </c>
      <c r="E53" s="8" t="str">
        <f>"F20250815061"</f>
        <v>F20250815061</v>
      </c>
      <c r="F53" s="8" t="s">
        <v>10</v>
      </c>
    </row>
    <row r="54" s="3" customFormat="1" ht="20" customHeight="1" spans="1:6">
      <c r="A54" s="8">
        <v>52</v>
      </c>
      <c r="B54" s="8" t="s">
        <v>162</v>
      </c>
      <c r="C54" s="8" t="s">
        <v>12</v>
      </c>
      <c r="D54" s="8" t="s">
        <v>161</v>
      </c>
      <c r="E54" s="8" t="str">
        <f>"F20250815062"</f>
        <v>F20250815062</v>
      </c>
      <c r="F54" s="8" t="s">
        <v>10</v>
      </c>
    </row>
    <row r="55" s="3" customFormat="1" ht="20" customHeight="1" spans="1:6">
      <c r="A55" s="8">
        <v>53</v>
      </c>
      <c r="B55" s="8" t="s">
        <v>163</v>
      </c>
      <c r="C55" s="8" t="s">
        <v>12</v>
      </c>
      <c r="D55" s="8" t="s">
        <v>161</v>
      </c>
      <c r="E55" s="8" t="str">
        <f>"F20250815055"</f>
        <v>F20250815055</v>
      </c>
      <c r="F55" s="8" t="s">
        <v>10</v>
      </c>
    </row>
    <row r="56" ht="20" customHeight="1" spans="1:6">
      <c r="A56" s="8">
        <v>54</v>
      </c>
      <c r="B56" s="8" t="s">
        <v>164</v>
      </c>
      <c r="C56" s="8" t="s">
        <v>8</v>
      </c>
      <c r="D56" s="8" t="s">
        <v>165</v>
      </c>
      <c r="E56" s="8" t="str">
        <f>"F20250815080"</f>
        <v>F20250815080</v>
      </c>
      <c r="F56" s="8" t="s">
        <v>10</v>
      </c>
    </row>
    <row r="57" ht="20" customHeight="1" spans="1:6">
      <c r="A57" s="8">
        <v>55</v>
      </c>
      <c r="B57" s="8" t="s">
        <v>166</v>
      </c>
      <c r="C57" s="8" t="s">
        <v>8</v>
      </c>
      <c r="D57" s="8" t="s">
        <v>165</v>
      </c>
      <c r="E57" s="8" t="str">
        <f>"F20250815096"</f>
        <v>F20250815096</v>
      </c>
      <c r="F57" s="8" t="s">
        <v>10</v>
      </c>
    </row>
    <row r="58" ht="20" customHeight="1" spans="1:6">
      <c r="A58" s="8">
        <v>56</v>
      </c>
      <c r="B58" s="8" t="s">
        <v>167</v>
      </c>
      <c r="C58" s="8" t="s">
        <v>8</v>
      </c>
      <c r="D58" s="8" t="s">
        <v>41</v>
      </c>
      <c r="E58" s="8" t="str">
        <f>"F20250815154"</f>
        <v>F20250815154</v>
      </c>
      <c r="F58" s="8" t="s">
        <v>10</v>
      </c>
    </row>
    <row r="59" ht="20" customHeight="1" spans="1:6">
      <c r="A59" s="8">
        <v>57</v>
      </c>
      <c r="B59" s="8" t="s">
        <v>168</v>
      </c>
      <c r="C59" s="8" t="s">
        <v>8</v>
      </c>
      <c r="D59" s="8" t="s">
        <v>165</v>
      </c>
      <c r="E59" s="8" t="str">
        <f>"F20250815107"</f>
        <v>F20250815107</v>
      </c>
      <c r="F59" s="8" t="s">
        <v>10</v>
      </c>
    </row>
    <row r="60" ht="20" customHeight="1" spans="1:6">
      <c r="A60" s="8">
        <v>58</v>
      </c>
      <c r="B60" s="8" t="s">
        <v>169</v>
      </c>
      <c r="C60" s="8" t="s">
        <v>8</v>
      </c>
      <c r="D60" s="8" t="s">
        <v>165</v>
      </c>
      <c r="E60" s="8" t="str">
        <f>"F20250815112"</f>
        <v>F20250815112</v>
      </c>
      <c r="F60" s="8" t="s">
        <v>10</v>
      </c>
    </row>
    <row r="61" ht="20" customHeight="1" spans="1:6">
      <c r="A61" s="8">
        <v>59</v>
      </c>
      <c r="B61" s="8" t="s">
        <v>170</v>
      </c>
      <c r="C61" s="8" t="s">
        <v>8</v>
      </c>
      <c r="D61" s="8" t="s">
        <v>75</v>
      </c>
      <c r="E61" s="8" t="str">
        <f>"F20250815085"</f>
        <v>F20250815085</v>
      </c>
      <c r="F61" s="8" t="s">
        <v>10</v>
      </c>
    </row>
    <row r="62" ht="20" customHeight="1" spans="1:6">
      <c r="A62" s="8">
        <v>60</v>
      </c>
      <c r="B62" s="8" t="s">
        <v>171</v>
      </c>
      <c r="C62" s="8" t="s">
        <v>8</v>
      </c>
      <c r="D62" s="8" t="s">
        <v>75</v>
      </c>
      <c r="E62" s="8" t="str">
        <f>"F20250815098"</f>
        <v>F20250815098</v>
      </c>
      <c r="F62" s="8" t="s">
        <v>10</v>
      </c>
    </row>
    <row r="63" ht="20" customHeight="1" spans="1:6">
      <c r="A63" s="8">
        <v>61</v>
      </c>
      <c r="B63" s="8" t="s">
        <v>172</v>
      </c>
      <c r="C63" s="8" t="s">
        <v>8</v>
      </c>
      <c r="D63" s="8" t="s">
        <v>75</v>
      </c>
      <c r="E63" s="8" t="str">
        <f>"F20250815100"</f>
        <v>F20250815100</v>
      </c>
      <c r="F63" s="8" t="s">
        <v>10</v>
      </c>
    </row>
    <row r="64" ht="20" customHeight="1" spans="1:6">
      <c r="A64" s="8">
        <v>62</v>
      </c>
      <c r="B64" s="8" t="s">
        <v>173</v>
      </c>
      <c r="C64" s="8" t="s">
        <v>8</v>
      </c>
      <c r="D64" s="8" t="s">
        <v>165</v>
      </c>
      <c r="E64" s="8" t="str">
        <f>"F20250815108"</f>
        <v>F20250815108</v>
      </c>
      <c r="F64" s="8" t="s">
        <v>10</v>
      </c>
    </row>
    <row r="65" ht="20" customHeight="1" spans="1:6">
      <c r="A65" s="8">
        <v>63</v>
      </c>
      <c r="B65" s="8" t="s">
        <v>174</v>
      </c>
      <c r="C65" s="8" t="s">
        <v>8</v>
      </c>
      <c r="D65" s="8" t="s">
        <v>165</v>
      </c>
      <c r="E65" s="8" t="str">
        <f>"F20250815113"</f>
        <v>F20250815113</v>
      </c>
      <c r="F65" s="8" t="s">
        <v>10</v>
      </c>
    </row>
    <row r="66" ht="20" customHeight="1" spans="1:6">
      <c r="A66" s="8">
        <v>64</v>
      </c>
      <c r="B66" s="8" t="s">
        <v>175</v>
      </c>
      <c r="C66" s="8" t="s">
        <v>8</v>
      </c>
      <c r="D66" s="8" t="s">
        <v>165</v>
      </c>
      <c r="E66" s="8" t="str">
        <f>"F20250815115"</f>
        <v>F20250815115</v>
      </c>
      <c r="F66" s="8" t="s">
        <v>10</v>
      </c>
    </row>
    <row r="67" ht="20" customHeight="1" spans="1:6">
      <c r="A67" s="8">
        <v>65</v>
      </c>
      <c r="B67" s="8" t="s">
        <v>176</v>
      </c>
      <c r="C67" s="8" t="s">
        <v>8</v>
      </c>
      <c r="D67" s="8" t="s">
        <v>75</v>
      </c>
      <c r="E67" s="8" t="str">
        <f>"F20250815083"</f>
        <v>F20250815083</v>
      </c>
      <c r="F67" s="8" t="s">
        <v>10</v>
      </c>
    </row>
    <row r="68" ht="20" customHeight="1" spans="1:6">
      <c r="A68" s="8">
        <v>66</v>
      </c>
      <c r="B68" s="8" t="s">
        <v>177</v>
      </c>
      <c r="C68" s="8" t="s">
        <v>8</v>
      </c>
      <c r="D68" s="8" t="s">
        <v>75</v>
      </c>
      <c r="E68" s="8" t="str">
        <f>"F20250815089"</f>
        <v>F20250815089</v>
      </c>
      <c r="F68" s="8" t="s">
        <v>10</v>
      </c>
    </row>
    <row r="69" ht="20" customHeight="1" spans="1:6">
      <c r="A69" s="8">
        <v>67</v>
      </c>
      <c r="B69" s="8" t="s">
        <v>178</v>
      </c>
      <c r="C69" s="8" t="s">
        <v>8</v>
      </c>
      <c r="D69" s="8" t="s">
        <v>165</v>
      </c>
      <c r="E69" s="8" t="str">
        <f>"F20250815091"</f>
        <v>F20250815091</v>
      </c>
      <c r="F69" s="8" t="s">
        <v>10</v>
      </c>
    </row>
    <row r="70" ht="20" customHeight="1" spans="1:6">
      <c r="A70" s="8">
        <v>68</v>
      </c>
      <c r="B70" s="8" t="s">
        <v>179</v>
      </c>
      <c r="C70" s="8" t="s">
        <v>12</v>
      </c>
      <c r="D70" s="8" t="s">
        <v>75</v>
      </c>
      <c r="E70" s="8" t="str">
        <f>"F20250815081"</f>
        <v>F20250815081</v>
      </c>
      <c r="F70" s="8" t="s">
        <v>10</v>
      </c>
    </row>
    <row r="71" ht="20" customHeight="1" spans="1:6">
      <c r="A71" s="8">
        <v>69</v>
      </c>
      <c r="B71" s="8" t="s">
        <v>180</v>
      </c>
      <c r="C71" s="8" t="s">
        <v>8</v>
      </c>
      <c r="D71" s="8" t="s">
        <v>75</v>
      </c>
      <c r="E71" s="8" t="str">
        <f>"F20250815088"</f>
        <v>F20250815088</v>
      </c>
      <c r="F71" s="8" t="s">
        <v>10</v>
      </c>
    </row>
    <row r="72" ht="20" customHeight="1" spans="1:6">
      <c r="A72" s="8">
        <v>70</v>
      </c>
      <c r="B72" s="8" t="s">
        <v>181</v>
      </c>
      <c r="C72" s="8" t="s">
        <v>8</v>
      </c>
      <c r="D72" s="8" t="s">
        <v>75</v>
      </c>
      <c r="E72" s="8" t="str">
        <f>"F20250815103"</f>
        <v>F20250815103</v>
      </c>
      <c r="F72" s="8" t="s">
        <v>10</v>
      </c>
    </row>
    <row r="73" ht="20" customHeight="1" spans="1:6">
      <c r="A73" s="8">
        <v>71</v>
      </c>
      <c r="B73" s="8" t="s">
        <v>182</v>
      </c>
      <c r="C73" s="8" t="s">
        <v>8</v>
      </c>
      <c r="D73" s="8" t="s">
        <v>75</v>
      </c>
      <c r="E73" s="8" t="str">
        <f>"F20250815105"</f>
        <v>F20250815105</v>
      </c>
      <c r="F73" s="8" t="s">
        <v>10</v>
      </c>
    </row>
    <row r="74" ht="20" customHeight="1" spans="1:6">
      <c r="A74" s="8">
        <v>72</v>
      </c>
      <c r="B74" s="8" t="s">
        <v>183</v>
      </c>
      <c r="C74" s="8" t="s">
        <v>8</v>
      </c>
      <c r="D74" s="8" t="s">
        <v>75</v>
      </c>
      <c r="E74" s="8" t="str">
        <f>"F20250815110"</f>
        <v>F20250815110</v>
      </c>
      <c r="F74" s="8" t="s">
        <v>10</v>
      </c>
    </row>
    <row r="75" ht="20" customHeight="1" spans="1:6">
      <c r="A75" s="8">
        <v>73</v>
      </c>
      <c r="B75" s="8" t="s">
        <v>184</v>
      </c>
      <c r="C75" s="8" t="s">
        <v>8</v>
      </c>
      <c r="D75" s="8" t="s">
        <v>75</v>
      </c>
      <c r="E75" s="8" t="str">
        <f>"F20250815111"</f>
        <v>F20250815111</v>
      </c>
      <c r="F75" s="8" t="s">
        <v>10</v>
      </c>
    </row>
    <row r="76" ht="20" customHeight="1" spans="1:6">
      <c r="A76" s="8">
        <v>74</v>
      </c>
      <c r="B76" s="8" t="s">
        <v>185</v>
      </c>
      <c r="C76" s="8" t="s">
        <v>8</v>
      </c>
      <c r="D76" s="8" t="s">
        <v>75</v>
      </c>
      <c r="E76" s="8" t="str">
        <f>"F20250815116"</f>
        <v>F20250815116</v>
      </c>
      <c r="F76" s="8" t="s">
        <v>10</v>
      </c>
    </row>
    <row r="77" ht="20" customHeight="1" spans="1:6">
      <c r="A77" s="8">
        <v>75</v>
      </c>
      <c r="B77" s="8" t="s">
        <v>186</v>
      </c>
      <c r="C77" s="8" t="s">
        <v>8</v>
      </c>
      <c r="D77" s="8" t="s">
        <v>41</v>
      </c>
      <c r="E77" s="8" t="str">
        <f>"F20250815139"</f>
        <v>F20250815139</v>
      </c>
      <c r="F77" s="8" t="s">
        <v>10</v>
      </c>
    </row>
    <row r="78" ht="20" customHeight="1" spans="1:6">
      <c r="A78" s="8">
        <v>76</v>
      </c>
      <c r="B78" s="8" t="s">
        <v>187</v>
      </c>
      <c r="C78" s="8" t="s">
        <v>8</v>
      </c>
      <c r="D78" s="8" t="s">
        <v>41</v>
      </c>
      <c r="E78" s="8" t="str">
        <f>"F20250815152"</f>
        <v>F20250815152</v>
      </c>
      <c r="F78" s="8" t="s">
        <v>10</v>
      </c>
    </row>
    <row r="79" ht="20" customHeight="1" spans="1:6">
      <c r="A79" s="8">
        <v>77</v>
      </c>
      <c r="B79" s="8" t="s">
        <v>188</v>
      </c>
      <c r="C79" s="8" t="s">
        <v>12</v>
      </c>
      <c r="D79" s="8" t="s">
        <v>41</v>
      </c>
      <c r="E79" s="8" t="str">
        <f>"F20250815118"</f>
        <v>F20250815118</v>
      </c>
      <c r="F79" s="8" t="s">
        <v>10</v>
      </c>
    </row>
    <row r="80" ht="20" customHeight="1" spans="1:6">
      <c r="A80" s="8">
        <v>78</v>
      </c>
      <c r="B80" s="8" t="s">
        <v>189</v>
      </c>
      <c r="C80" s="8" t="s">
        <v>12</v>
      </c>
      <c r="D80" s="8" t="s">
        <v>41</v>
      </c>
      <c r="E80" s="8" t="str">
        <f>"F20250815124"</f>
        <v>F20250815124</v>
      </c>
      <c r="F80" s="8" t="s">
        <v>10</v>
      </c>
    </row>
    <row r="81" ht="20" customHeight="1" spans="1:6">
      <c r="A81" s="8">
        <v>79</v>
      </c>
      <c r="B81" s="8" t="s">
        <v>190</v>
      </c>
      <c r="C81" s="8" t="s">
        <v>12</v>
      </c>
      <c r="D81" s="8" t="s">
        <v>41</v>
      </c>
      <c r="E81" s="8" t="str">
        <f>"F20250815128"</f>
        <v>F20250815128</v>
      </c>
      <c r="F81" s="8" t="s">
        <v>10</v>
      </c>
    </row>
    <row r="82" ht="20" customHeight="1" spans="1:6">
      <c r="A82" s="8">
        <v>80</v>
      </c>
      <c r="B82" s="8" t="s">
        <v>191</v>
      </c>
      <c r="C82" s="8" t="s">
        <v>8</v>
      </c>
      <c r="D82" s="8" t="s">
        <v>75</v>
      </c>
      <c r="E82" s="8" t="str">
        <f>"F20250815082"</f>
        <v>F20250815082</v>
      </c>
      <c r="F82" s="8" t="s">
        <v>10</v>
      </c>
    </row>
    <row r="83" ht="20" customHeight="1" spans="1:6">
      <c r="A83" s="8">
        <v>81</v>
      </c>
      <c r="B83" s="8" t="s">
        <v>192</v>
      </c>
      <c r="C83" s="8" t="s">
        <v>12</v>
      </c>
      <c r="D83" s="8" t="s">
        <v>75</v>
      </c>
      <c r="E83" s="8" t="str">
        <f>"F20250815086"</f>
        <v>F20250815086</v>
      </c>
      <c r="F83" s="8" t="s">
        <v>10</v>
      </c>
    </row>
    <row r="84" ht="20" customHeight="1" spans="1:6">
      <c r="A84" s="8">
        <v>82</v>
      </c>
      <c r="B84" s="8" t="s">
        <v>193</v>
      </c>
      <c r="C84" s="8" t="s">
        <v>12</v>
      </c>
      <c r="D84" s="8" t="s">
        <v>165</v>
      </c>
      <c r="E84" s="8" t="str">
        <f>"F20250815090"</f>
        <v>F20250815090</v>
      </c>
      <c r="F84" s="8" t="s">
        <v>10</v>
      </c>
    </row>
    <row r="85" ht="20" customHeight="1" spans="1:6">
      <c r="A85" s="8">
        <v>83</v>
      </c>
      <c r="B85" s="8" t="s">
        <v>194</v>
      </c>
      <c r="C85" s="8" t="s">
        <v>8</v>
      </c>
      <c r="D85" s="8" t="s">
        <v>75</v>
      </c>
      <c r="E85" s="8" t="str">
        <f>"F20250815093"</f>
        <v>F20250815093</v>
      </c>
      <c r="F85" s="8" t="s">
        <v>10</v>
      </c>
    </row>
    <row r="86" ht="20" customHeight="1" spans="1:6">
      <c r="A86" s="8">
        <v>84</v>
      </c>
      <c r="B86" s="8" t="s">
        <v>195</v>
      </c>
      <c r="C86" s="8" t="s">
        <v>8</v>
      </c>
      <c r="D86" s="8" t="s">
        <v>75</v>
      </c>
      <c r="E86" s="8" t="str">
        <f>"F20250815101"</f>
        <v>F20250815101</v>
      </c>
      <c r="F86" s="8" t="s">
        <v>10</v>
      </c>
    </row>
    <row r="87" ht="20" customHeight="1" spans="1:6">
      <c r="A87" s="8">
        <v>85</v>
      </c>
      <c r="B87" s="8" t="s">
        <v>196</v>
      </c>
      <c r="C87" s="8" t="s">
        <v>8</v>
      </c>
      <c r="D87" s="8" t="s">
        <v>75</v>
      </c>
      <c r="E87" s="8" t="str">
        <f>"F20250815117"</f>
        <v>F20250815117</v>
      </c>
      <c r="F87" s="8" t="s">
        <v>10</v>
      </c>
    </row>
    <row r="88" ht="20" customHeight="1" spans="1:6">
      <c r="A88" s="8">
        <v>86</v>
      </c>
      <c r="B88" s="8" t="s">
        <v>197</v>
      </c>
      <c r="C88" s="8" t="s">
        <v>12</v>
      </c>
      <c r="D88" s="8" t="s">
        <v>41</v>
      </c>
      <c r="E88" s="8" t="str">
        <f>"F20250815123"</f>
        <v>F20250815123</v>
      </c>
      <c r="F88" s="8" t="s">
        <v>10</v>
      </c>
    </row>
    <row r="89" ht="20" customHeight="1" spans="1:6">
      <c r="A89" s="8">
        <v>87</v>
      </c>
      <c r="B89" s="8" t="s">
        <v>198</v>
      </c>
      <c r="C89" s="8" t="s">
        <v>12</v>
      </c>
      <c r="D89" s="8" t="s">
        <v>41</v>
      </c>
      <c r="E89" s="8" t="str">
        <f>"F20250815126"</f>
        <v>F20250815126</v>
      </c>
      <c r="F89" s="8" t="s">
        <v>10</v>
      </c>
    </row>
    <row r="90" ht="20" customHeight="1" spans="1:6">
      <c r="A90" s="8">
        <v>88</v>
      </c>
      <c r="B90" s="8" t="s">
        <v>199</v>
      </c>
      <c r="C90" s="8" t="s">
        <v>12</v>
      </c>
      <c r="D90" s="8" t="s">
        <v>41</v>
      </c>
      <c r="E90" s="8" t="str">
        <f>"F20250815127"</f>
        <v>F20250815127</v>
      </c>
      <c r="F90" s="8" t="s">
        <v>10</v>
      </c>
    </row>
    <row r="91" ht="20" customHeight="1" spans="1:6">
      <c r="A91" s="8">
        <v>89</v>
      </c>
      <c r="B91" s="8" t="s">
        <v>200</v>
      </c>
      <c r="C91" s="8" t="s">
        <v>12</v>
      </c>
      <c r="D91" s="8" t="s">
        <v>41</v>
      </c>
      <c r="E91" s="8" t="str">
        <f>"F20250815130"</f>
        <v>F20250815130</v>
      </c>
      <c r="F91" s="8" t="s">
        <v>10</v>
      </c>
    </row>
    <row r="92" ht="20" customHeight="1" spans="1:6">
      <c r="A92" s="8">
        <v>90</v>
      </c>
      <c r="B92" s="8" t="s">
        <v>201</v>
      </c>
      <c r="C92" s="8" t="s">
        <v>8</v>
      </c>
      <c r="D92" s="8" t="s">
        <v>41</v>
      </c>
      <c r="E92" s="8" t="str">
        <f>"F20250815137"</f>
        <v>F20250815137</v>
      </c>
      <c r="F92" s="8" t="s">
        <v>10</v>
      </c>
    </row>
    <row r="93" ht="20" customHeight="1" spans="1:6">
      <c r="A93" s="8">
        <v>91</v>
      </c>
      <c r="B93" s="8" t="s">
        <v>202</v>
      </c>
      <c r="C93" s="8" t="s">
        <v>8</v>
      </c>
      <c r="D93" s="8" t="s">
        <v>41</v>
      </c>
      <c r="E93" s="8" t="str">
        <f>"F20250815138"</f>
        <v>F20250815138</v>
      </c>
      <c r="F93" s="8" t="s">
        <v>10</v>
      </c>
    </row>
    <row r="94" ht="20" customHeight="1" spans="1:6">
      <c r="A94" s="8">
        <v>92</v>
      </c>
      <c r="B94" s="8" t="s">
        <v>203</v>
      </c>
      <c r="C94" s="8" t="s">
        <v>8</v>
      </c>
      <c r="D94" s="8" t="s">
        <v>41</v>
      </c>
      <c r="E94" s="8" t="str">
        <f>"F20250815146"</f>
        <v>F20250815146</v>
      </c>
      <c r="F94" s="8" t="s">
        <v>10</v>
      </c>
    </row>
    <row r="95" ht="20" customHeight="1" spans="1:6">
      <c r="A95" s="8">
        <v>93</v>
      </c>
      <c r="B95" s="8" t="s">
        <v>204</v>
      </c>
      <c r="C95" s="8" t="s">
        <v>8</v>
      </c>
      <c r="D95" s="8" t="s">
        <v>41</v>
      </c>
      <c r="E95" s="8" t="str">
        <f>"F20250815156"</f>
        <v>F20250815156</v>
      </c>
      <c r="F95" s="8" t="s">
        <v>10</v>
      </c>
    </row>
    <row r="96" ht="20" customHeight="1" spans="1:6">
      <c r="A96" s="8">
        <v>94</v>
      </c>
      <c r="B96" s="8" t="s">
        <v>205</v>
      </c>
      <c r="C96" s="8" t="s">
        <v>8</v>
      </c>
      <c r="D96" s="8" t="s">
        <v>41</v>
      </c>
      <c r="E96" s="8" t="str">
        <f>"F20250815132"</f>
        <v>F20250815132</v>
      </c>
      <c r="F96" s="8" t="s">
        <v>10</v>
      </c>
    </row>
    <row r="97" ht="20" customHeight="1" spans="1:6">
      <c r="A97" s="8">
        <v>95</v>
      </c>
      <c r="B97" s="8" t="s">
        <v>206</v>
      </c>
      <c r="C97" s="8" t="s">
        <v>8</v>
      </c>
      <c r="D97" s="8" t="s">
        <v>41</v>
      </c>
      <c r="E97" s="8" t="str">
        <f>"F20250815141"</f>
        <v>F20250815141</v>
      </c>
      <c r="F97" s="8" t="s">
        <v>10</v>
      </c>
    </row>
    <row r="98" ht="20" customHeight="1" spans="1:6">
      <c r="A98" s="8">
        <v>96</v>
      </c>
      <c r="B98" s="8" t="s">
        <v>207</v>
      </c>
      <c r="C98" s="8" t="s">
        <v>12</v>
      </c>
      <c r="D98" s="8" t="s">
        <v>41</v>
      </c>
      <c r="E98" s="8" t="str">
        <f>"F20250815143"</f>
        <v>F20250815143</v>
      </c>
      <c r="F98" s="8" t="s">
        <v>10</v>
      </c>
    </row>
    <row r="99" ht="20" customHeight="1" spans="1:6">
      <c r="A99" s="8">
        <v>97</v>
      </c>
      <c r="B99" s="8" t="s">
        <v>208</v>
      </c>
      <c r="C99" s="8" t="s">
        <v>12</v>
      </c>
      <c r="D99" s="8" t="s">
        <v>41</v>
      </c>
      <c r="E99" s="8" t="str">
        <f>"F20250815145"</f>
        <v>F20250815145</v>
      </c>
      <c r="F99" s="8" t="s">
        <v>10</v>
      </c>
    </row>
    <row r="100" ht="20" customHeight="1" spans="1:6">
      <c r="A100" s="8">
        <v>98</v>
      </c>
      <c r="B100" s="8" t="s">
        <v>209</v>
      </c>
      <c r="C100" s="8" t="s">
        <v>12</v>
      </c>
      <c r="D100" s="8" t="s">
        <v>41</v>
      </c>
      <c r="E100" s="8" t="str">
        <f>"F20250815134"</f>
        <v>F20250815134</v>
      </c>
      <c r="F100" s="8" t="s">
        <v>10</v>
      </c>
    </row>
    <row r="101" ht="20" customHeight="1" spans="1:6">
      <c r="A101" s="8">
        <v>99</v>
      </c>
      <c r="B101" s="8" t="s">
        <v>210</v>
      </c>
      <c r="C101" s="8" t="s">
        <v>12</v>
      </c>
      <c r="D101" s="8" t="s">
        <v>75</v>
      </c>
      <c r="E101" s="8" t="str">
        <f>"F20250815092"</f>
        <v>F20250815092</v>
      </c>
      <c r="F101" s="8" t="s">
        <v>10</v>
      </c>
    </row>
    <row r="102" ht="20" customHeight="1" spans="1:6">
      <c r="A102" s="8">
        <v>100</v>
      </c>
      <c r="B102" s="8" t="s">
        <v>211</v>
      </c>
      <c r="C102" s="8" t="s">
        <v>12</v>
      </c>
      <c r="D102" s="8" t="s">
        <v>75</v>
      </c>
      <c r="E102" s="8" t="str">
        <f>"F20250815094"</f>
        <v>F20250815094</v>
      </c>
      <c r="F102" s="8" t="s">
        <v>10</v>
      </c>
    </row>
    <row r="103" ht="20" customHeight="1" spans="1:6">
      <c r="A103" s="8">
        <v>101</v>
      </c>
      <c r="B103" s="8" t="s">
        <v>212</v>
      </c>
      <c r="C103" s="8" t="s">
        <v>8</v>
      </c>
      <c r="D103" s="8" t="s">
        <v>75</v>
      </c>
      <c r="E103" s="8" t="str">
        <f>"F20250815099"</f>
        <v>F20250815099</v>
      </c>
      <c r="F103" s="8" t="s">
        <v>10</v>
      </c>
    </row>
    <row r="104" ht="20" customHeight="1" spans="1:6">
      <c r="A104" s="8">
        <v>102</v>
      </c>
      <c r="B104" s="8" t="s">
        <v>213</v>
      </c>
      <c r="C104" s="8" t="s">
        <v>8</v>
      </c>
      <c r="D104" s="8" t="s">
        <v>75</v>
      </c>
      <c r="E104" s="8" t="str">
        <f>"F20250815102"</f>
        <v>F20250815102</v>
      </c>
      <c r="F104" s="8" t="s">
        <v>10</v>
      </c>
    </row>
    <row r="105" ht="20" customHeight="1" spans="1:6">
      <c r="A105" s="8">
        <v>103</v>
      </c>
      <c r="B105" s="8" t="s">
        <v>214</v>
      </c>
      <c r="C105" s="8" t="s">
        <v>8</v>
      </c>
      <c r="D105" s="8" t="s">
        <v>75</v>
      </c>
      <c r="E105" s="8" t="str">
        <f>"F20250815106"</f>
        <v>F20250815106</v>
      </c>
      <c r="F105" s="8" t="s">
        <v>10</v>
      </c>
    </row>
    <row r="106" ht="20" customHeight="1" spans="1:6">
      <c r="A106" s="8">
        <v>104</v>
      </c>
      <c r="B106" s="8" t="s">
        <v>215</v>
      </c>
      <c r="C106" s="8" t="s">
        <v>12</v>
      </c>
      <c r="D106" s="8" t="s">
        <v>41</v>
      </c>
      <c r="E106" s="8" t="str">
        <f>"F20250815119"</f>
        <v>F20250815119</v>
      </c>
      <c r="F106" s="8" t="s">
        <v>10</v>
      </c>
    </row>
    <row r="107" ht="20" customHeight="1" spans="1:6">
      <c r="A107" s="8">
        <v>105</v>
      </c>
      <c r="B107" s="8" t="s">
        <v>216</v>
      </c>
      <c r="C107" s="8" t="s">
        <v>8</v>
      </c>
      <c r="D107" s="8" t="s">
        <v>41</v>
      </c>
      <c r="E107" s="8" t="str">
        <f>"F20250815131"</f>
        <v>F20250815131</v>
      </c>
      <c r="F107" s="8" t="s">
        <v>10</v>
      </c>
    </row>
    <row r="108" ht="20" customHeight="1" spans="1:6">
      <c r="A108" s="8">
        <v>106</v>
      </c>
      <c r="B108" s="8" t="s">
        <v>217</v>
      </c>
      <c r="C108" s="8" t="s">
        <v>12</v>
      </c>
      <c r="D108" s="8" t="s">
        <v>41</v>
      </c>
      <c r="E108" s="8" t="str">
        <f>"F20250815133"</f>
        <v>F20250815133</v>
      </c>
      <c r="F108" s="8" t="s">
        <v>10</v>
      </c>
    </row>
    <row r="109" ht="20" customHeight="1" spans="1:6">
      <c r="A109" s="8">
        <v>107</v>
      </c>
      <c r="B109" s="8" t="s">
        <v>218</v>
      </c>
      <c r="C109" s="8" t="s">
        <v>8</v>
      </c>
      <c r="D109" s="8" t="s">
        <v>41</v>
      </c>
      <c r="E109" s="8" t="str">
        <f>"F20250815135"</f>
        <v>F20250815135</v>
      </c>
      <c r="F109" s="8" t="s">
        <v>10</v>
      </c>
    </row>
    <row r="110" ht="20" customHeight="1" spans="1:6">
      <c r="A110" s="8">
        <v>108</v>
      </c>
      <c r="B110" s="8" t="s">
        <v>219</v>
      </c>
      <c r="C110" s="8" t="s">
        <v>8</v>
      </c>
      <c r="D110" s="8" t="s">
        <v>41</v>
      </c>
      <c r="E110" s="8" t="str">
        <f>"F20250815140"</f>
        <v>F20250815140</v>
      </c>
      <c r="F110" s="8" t="s">
        <v>10</v>
      </c>
    </row>
    <row r="111" ht="20" customHeight="1" spans="1:6">
      <c r="A111" s="8">
        <v>109</v>
      </c>
      <c r="B111" s="8" t="s">
        <v>220</v>
      </c>
      <c r="C111" s="8" t="s">
        <v>8</v>
      </c>
      <c r="D111" s="8" t="s">
        <v>41</v>
      </c>
      <c r="E111" s="8" t="str">
        <f>"F20250815142"</f>
        <v>F20250815142</v>
      </c>
      <c r="F111" s="8" t="s">
        <v>10</v>
      </c>
    </row>
    <row r="112" ht="20" customHeight="1" spans="1:6">
      <c r="A112" s="8">
        <v>110</v>
      </c>
      <c r="B112" s="8" t="s">
        <v>221</v>
      </c>
      <c r="C112" s="8" t="s">
        <v>8</v>
      </c>
      <c r="D112" s="8" t="s">
        <v>41</v>
      </c>
      <c r="E112" s="8" t="str">
        <f>"F20250815144"</f>
        <v>F20250815144</v>
      </c>
      <c r="F112" s="8" t="s">
        <v>10</v>
      </c>
    </row>
    <row r="113" ht="20" customHeight="1" spans="1:6">
      <c r="A113" s="8">
        <v>111</v>
      </c>
      <c r="B113" s="8" t="s">
        <v>222</v>
      </c>
      <c r="C113" s="8" t="s">
        <v>12</v>
      </c>
      <c r="D113" s="8" t="s">
        <v>41</v>
      </c>
      <c r="E113" s="8" t="str">
        <f>"F20250815151"</f>
        <v>F20250815151</v>
      </c>
      <c r="F113" s="8" t="s">
        <v>10</v>
      </c>
    </row>
    <row r="114" ht="20" customHeight="1" spans="1:6">
      <c r="A114" s="8">
        <v>112</v>
      </c>
      <c r="B114" s="8" t="s">
        <v>223</v>
      </c>
      <c r="C114" s="8" t="s">
        <v>8</v>
      </c>
      <c r="D114" s="8" t="s">
        <v>224</v>
      </c>
      <c r="E114" s="8" t="str">
        <f>"F20250815171"</f>
        <v>F20250815171</v>
      </c>
      <c r="F114" s="8" t="s">
        <v>10</v>
      </c>
    </row>
    <row r="115" ht="20" customHeight="1" spans="1:6">
      <c r="A115" s="8">
        <v>113</v>
      </c>
      <c r="B115" s="8" t="s">
        <v>225</v>
      </c>
      <c r="C115" s="8" t="s">
        <v>8</v>
      </c>
      <c r="D115" s="8" t="s">
        <v>226</v>
      </c>
      <c r="E115" s="8" t="str">
        <f>"F20250815175"</f>
        <v>F20250815175</v>
      </c>
      <c r="F115" s="8" t="s">
        <v>10</v>
      </c>
    </row>
    <row r="116" ht="20" customHeight="1" spans="1:6">
      <c r="A116" s="8">
        <v>114</v>
      </c>
      <c r="B116" s="8" t="s">
        <v>227</v>
      </c>
      <c r="C116" s="8" t="s">
        <v>8</v>
      </c>
      <c r="D116" s="8" t="s">
        <v>224</v>
      </c>
      <c r="E116" s="8" t="str">
        <f>"F20250815161"</f>
        <v>F20250815161</v>
      </c>
      <c r="F116" s="8" t="s">
        <v>10</v>
      </c>
    </row>
    <row r="117" ht="20" customHeight="1" spans="1:6">
      <c r="A117" s="8">
        <v>115</v>
      </c>
      <c r="B117" s="8" t="s">
        <v>76</v>
      </c>
      <c r="C117" s="8" t="s">
        <v>8</v>
      </c>
      <c r="D117" s="8" t="s">
        <v>224</v>
      </c>
      <c r="E117" s="8" t="str">
        <f>"F20250815184"</f>
        <v>F20250815184</v>
      </c>
      <c r="F117" s="8" t="s">
        <v>10</v>
      </c>
    </row>
    <row r="118" ht="20" customHeight="1" spans="1:6">
      <c r="A118" s="8">
        <v>116</v>
      </c>
      <c r="B118" s="8" t="s">
        <v>228</v>
      </c>
      <c r="C118" s="8" t="s">
        <v>8</v>
      </c>
      <c r="D118" s="8" t="s">
        <v>229</v>
      </c>
      <c r="E118" s="8" t="str">
        <f>"F20250815194"</f>
        <v>F20250815194</v>
      </c>
      <c r="F118" s="8" t="s">
        <v>10</v>
      </c>
    </row>
    <row r="119" ht="20" customHeight="1" spans="1:6">
      <c r="A119" s="8">
        <v>117</v>
      </c>
      <c r="B119" s="8" t="s">
        <v>230</v>
      </c>
      <c r="C119" s="8" t="s">
        <v>8</v>
      </c>
      <c r="D119" s="8" t="s">
        <v>224</v>
      </c>
      <c r="E119" s="8" t="str">
        <f>"F20250815237"</f>
        <v>F20250815237</v>
      </c>
      <c r="F119" s="8" t="s">
        <v>10</v>
      </c>
    </row>
    <row r="120" ht="20" customHeight="1" spans="1:6">
      <c r="A120" s="8">
        <v>118</v>
      </c>
      <c r="B120" s="8" t="s">
        <v>231</v>
      </c>
      <c r="C120" s="8" t="s">
        <v>8</v>
      </c>
      <c r="D120" s="8" t="s">
        <v>224</v>
      </c>
      <c r="E120" s="8" t="str">
        <f>"F20250815166"</f>
        <v>F20250815166</v>
      </c>
      <c r="F120" s="8" t="s">
        <v>10</v>
      </c>
    </row>
    <row r="121" ht="20" customHeight="1" spans="1:6">
      <c r="A121" s="8">
        <v>119</v>
      </c>
      <c r="B121" s="8" t="s">
        <v>232</v>
      </c>
      <c r="C121" s="8" t="s">
        <v>8</v>
      </c>
      <c r="D121" s="8" t="s">
        <v>229</v>
      </c>
      <c r="E121" s="8" t="str">
        <f>"F20250815193"</f>
        <v>F20250815193</v>
      </c>
      <c r="F121" s="8" t="s">
        <v>10</v>
      </c>
    </row>
    <row r="122" ht="20" customHeight="1" spans="1:6">
      <c r="A122" s="8">
        <v>120</v>
      </c>
      <c r="B122" s="8" t="s">
        <v>233</v>
      </c>
      <c r="C122" s="8" t="s">
        <v>12</v>
      </c>
      <c r="D122" s="8" t="s">
        <v>224</v>
      </c>
      <c r="E122" s="8" t="str">
        <f>"F20250815211"</f>
        <v>F20250815211</v>
      </c>
      <c r="F122" s="8" t="s">
        <v>10</v>
      </c>
    </row>
    <row r="123" ht="20" customHeight="1" spans="1:6">
      <c r="A123" s="8">
        <v>121</v>
      </c>
      <c r="B123" s="8" t="s">
        <v>234</v>
      </c>
      <c r="C123" s="8" t="s">
        <v>8</v>
      </c>
      <c r="D123" s="8" t="s">
        <v>224</v>
      </c>
      <c r="E123" s="8" t="str">
        <f>"F20250815186"</f>
        <v>F20250815186</v>
      </c>
      <c r="F123" s="8" t="s">
        <v>10</v>
      </c>
    </row>
    <row r="124" ht="20" customHeight="1" spans="1:6">
      <c r="A124" s="8">
        <v>122</v>
      </c>
      <c r="B124" s="8" t="s">
        <v>235</v>
      </c>
      <c r="C124" s="8" t="s">
        <v>8</v>
      </c>
      <c r="D124" s="8" t="s">
        <v>224</v>
      </c>
      <c r="E124" s="8" t="str">
        <f>"F20250815192"</f>
        <v>F20250815192</v>
      </c>
      <c r="F124" s="8" t="s">
        <v>10</v>
      </c>
    </row>
    <row r="125" ht="20" customHeight="1" spans="1:6">
      <c r="A125" s="8">
        <v>123</v>
      </c>
      <c r="B125" s="8" t="s">
        <v>236</v>
      </c>
      <c r="C125" s="8" t="s">
        <v>8</v>
      </c>
      <c r="D125" s="8" t="s">
        <v>224</v>
      </c>
      <c r="E125" s="8" t="str">
        <f>"F20250815197"</f>
        <v>F20250815197</v>
      </c>
      <c r="F125" s="8" t="s">
        <v>10</v>
      </c>
    </row>
    <row r="126" ht="20" customHeight="1" spans="1:6">
      <c r="A126" s="8">
        <v>124</v>
      </c>
      <c r="B126" s="8" t="s">
        <v>237</v>
      </c>
      <c r="C126" s="8" t="s">
        <v>8</v>
      </c>
      <c r="D126" s="8" t="s">
        <v>224</v>
      </c>
      <c r="E126" s="8" t="str">
        <f>"F20250815207"</f>
        <v>F20250815207</v>
      </c>
      <c r="F126" s="8" t="s">
        <v>10</v>
      </c>
    </row>
    <row r="127" ht="20" customHeight="1" spans="1:6">
      <c r="A127" s="8">
        <v>125</v>
      </c>
      <c r="B127" s="8" t="s">
        <v>238</v>
      </c>
      <c r="C127" s="8" t="s">
        <v>8</v>
      </c>
      <c r="D127" s="8" t="s">
        <v>224</v>
      </c>
      <c r="E127" s="8" t="str">
        <f>"F20250815212"</f>
        <v>F20250815212</v>
      </c>
      <c r="F127" s="8" t="s">
        <v>10</v>
      </c>
    </row>
    <row r="128" ht="20" customHeight="1" spans="1:6">
      <c r="A128" s="8">
        <v>126</v>
      </c>
      <c r="B128" s="8" t="s">
        <v>239</v>
      </c>
      <c r="C128" s="8" t="s">
        <v>8</v>
      </c>
      <c r="D128" s="8" t="s">
        <v>224</v>
      </c>
      <c r="E128" s="8" t="str">
        <f>"F20250815214"</f>
        <v>F20250815214</v>
      </c>
      <c r="F128" s="8" t="s">
        <v>10</v>
      </c>
    </row>
    <row r="129" ht="20" customHeight="1" spans="1:6">
      <c r="A129" s="8">
        <v>127</v>
      </c>
      <c r="B129" s="8" t="s">
        <v>240</v>
      </c>
      <c r="C129" s="8" t="s">
        <v>12</v>
      </c>
      <c r="D129" s="8" t="s">
        <v>224</v>
      </c>
      <c r="E129" s="8" t="str">
        <f>"F20250815234"</f>
        <v>F20250815234</v>
      </c>
      <c r="F129" s="8" t="s">
        <v>10</v>
      </c>
    </row>
    <row r="130" ht="20" customHeight="1" spans="1:6">
      <c r="A130" s="8">
        <v>128</v>
      </c>
      <c r="B130" s="8" t="s">
        <v>241</v>
      </c>
      <c r="C130" s="8" t="s">
        <v>8</v>
      </c>
      <c r="D130" s="8" t="s">
        <v>224</v>
      </c>
      <c r="E130" s="8" t="str">
        <f>"F20250815162"</f>
        <v>F20250815162</v>
      </c>
      <c r="F130" s="8" t="s">
        <v>10</v>
      </c>
    </row>
    <row r="131" ht="20" customHeight="1" spans="1:6">
      <c r="A131" s="8">
        <v>129</v>
      </c>
      <c r="B131" s="8" t="s">
        <v>242</v>
      </c>
      <c r="C131" s="8" t="s">
        <v>8</v>
      </c>
      <c r="D131" s="8" t="s">
        <v>229</v>
      </c>
      <c r="E131" s="8" t="str">
        <f>"F20250815163"</f>
        <v>F20250815163</v>
      </c>
      <c r="F131" s="8" t="s">
        <v>10</v>
      </c>
    </row>
    <row r="132" ht="20" customHeight="1" spans="1:6">
      <c r="A132" s="8">
        <v>130</v>
      </c>
      <c r="B132" s="8" t="s">
        <v>243</v>
      </c>
      <c r="C132" s="8" t="s">
        <v>8</v>
      </c>
      <c r="D132" s="8" t="s">
        <v>229</v>
      </c>
      <c r="E132" s="8" t="str">
        <f>"F20250815168"</f>
        <v>F20250815168</v>
      </c>
      <c r="F132" s="8" t="s">
        <v>10</v>
      </c>
    </row>
    <row r="133" ht="20" customHeight="1" spans="1:6">
      <c r="A133" s="8">
        <v>131</v>
      </c>
      <c r="B133" s="8" t="s">
        <v>244</v>
      </c>
      <c r="C133" s="8" t="s">
        <v>12</v>
      </c>
      <c r="D133" s="8" t="s">
        <v>224</v>
      </c>
      <c r="E133" s="8" t="str">
        <f>"F20250815179"</f>
        <v>F20250815179</v>
      </c>
      <c r="F133" s="8" t="s">
        <v>10</v>
      </c>
    </row>
    <row r="134" ht="20" customHeight="1" spans="1:6">
      <c r="A134" s="8">
        <v>132</v>
      </c>
      <c r="B134" s="8" t="s">
        <v>245</v>
      </c>
      <c r="C134" s="8" t="s">
        <v>8</v>
      </c>
      <c r="D134" s="8" t="s">
        <v>224</v>
      </c>
      <c r="E134" s="8" t="str">
        <f>"F20250815182"</f>
        <v>F20250815182</v>
      </c>
      <c r="F134" s="8" t="s">
        <v>10</v>
      </c>
    </row>
    <row r="135" ht="20" customHeight="1" spans="1:6">
      <c r="A135" s="8">
        <v>133</v>
      </c>
      <c r="B135" s="8" t="s">
        <v>246</v>
      </c>
      <c r="C135" s="8" t="s">
        <v>8</v>
      </c>
      <c r="D135" s="8" t="s">
        <v>224</v>
      </c>
      <c r="E135" s="8" t="str">
        <f>"F20250815196"</f>
        <v>F20250815196</v>
      </c>
      <c r="F135" s="8" t="s">
        <v>10</v>
      </c>
    </row>
    <row r="136" ht="20" customHeight="1" spans="1:6">
      <c r="A136" s="8">
        <v>134</v>
      </c>
      <c r="B136" s="8" t="s">
        <v>247</v>
      </c>
      <c r="C136" s="8" t="s">
        <v>8</v>
      </c>
      <c r="D136" s="8" t="s">
        <v>224</v>
      </c>
      <c r="E136" s="8" t="str">
        <f>"F20250815204"</f>
        <v>F20250815204</v>
      </c>
      <c r="F136" s="8" t="s">
        <v>10</v>
      </c>
    </row>
    <row r="137" ht="20" customHeight="1" spans="1:6">
      <c r="A137" s="8">
        <v>135</v>
      </c>
      <c r="B137" s="8" t="s">
        <v>248</v>
      </c>
      <c r="C137" s="8" t="s">
        <v>8</v>
      </c>
      <c r="D137" s="8" t="s">
        <v>224</v>
      </c>
      <c r="E137" s="8" t="str">
        <f>"F20250815208"</f>
        <v>F20250815208</v>
      </c>
      <c r="F137" s="8" t="s">
        <v>10</v>
      </c>
    </row>
    <row r="138" ht="20" customHeight="1" spans="1:6">
      <c r="A138" s="8">
        <v>136</v>
      </c>
      <c r="B138" s="8" t="s">
        <v>249</v>
      </c>
      <c r="C138" s="8" t="s">
        <v>8</v>
      </c>
      <c r="D138" s="8" t="s">
        <v>226</v>
      </c>
      <c r="E138" s="8" t="str">
        <f>"F20250815233"</f>
        <v>F20250815233</v>
      </c>
      <c r="F138" s="8" t="s">
        <v>10</v>
      </c>
    </row>
    <row r="139" ht="20" customHeight="1" spans="1:6">
      <c r="A139" s="8">
        <v>137</v>
      </c>
      <c r="B139" s="8" t="s">
        <v>250</v>
      </c>
      <c r="C139" s="8" t="s">
        <v>8</v>
      </c>
      <c r="D139" s="8" t="s">
        <v>229</v>
      </c>
      <c r="E139" s="8" t="str">
        <f>"F20250815236"</f>
        <v>F20250815236</v>
      </c>
      <c r="F139" s="8" t="s">
        <v>10</v>
      </c>
    </row>
    <row r="140" ht="20" customHeight="1" spans="1:6">
      <c r="A140" s="8">
        <v>138</v>
      </c>
      <c r="B140" s="8" t="s">
        <v>251</v>
      </c>
      <c r="C140" s="8" t="s">
        <v>8</v>
      </c>
      <c r="D140" s="8" t="s">
        <v>224</v>
      </c>
      <c r="E140" s="8" t="str">
        <f>"F20250815169"</f>
        <v>F20250815169</v>
      </c>
      <c r="F140" s="8" t="s">
        <v>10</v>
      </c>
    </row>
    <row r="141" ht="20" customHeight="1" spans="1:6">
      <c r="A141" s="8">
        <v>139</v>
      </c>
      <c r="B141" s="8" t="s">
        <v>252</v>
      </c>
      <c r="C141" s="8" t="s">
        <v>8</v>
      </c>
      <c r="D141" s="8" t="s">
        <v>224</v>
      </c>
      <c r="E141" s="8" t="str">
        <f>"F20250815209"</f>
        <v>F20250815209</v>
      </c>
      <c r="F141" s="8" t="s">
        <v>10</v>
      </c>
    </row>
    <row r="142" ht="20" customHeight="1" spans="1:6">
      <c r="A142" s="8">
        <v>140</v>
      </c>
      <c r="B142" s="8" t="s">
        <v>253</v>
      </c>
      <c r="C142" s="8" t="s">
        <v>8</v>
      </c>
      <c r="D142" s="8" t="s">
        <v>224</v>
      </c>
      <c r="E142" s="8" t="str">
        <f>"F20250815215"</f>
        <v>F20250815215</v>
      </c>
      <c r="F142" s="8" t="s">
        <v>10</v>
      </c>
    </row>
    <row r="143" ht="20" customHeight="1" spans="1:6">
      <c r="A143" s="8">
        <v>141</v>
      </c>
      <c r="B143" s="8" t="s">
        <v>254</v>
      </c>
      <c r="C143" s="8" t="s">
        <v>8</v>
      </c>
      <c r="D143" s="8" t="s">
        <v>224</v>
      </c>
      <c r="E143" s="8" t="str">
        <f>"F20250815224"</f>
        <v>F20250815224</v>
      </c>
      <c r="F143" s="8" t="s">
        <v>10</v>
      </c>
    </row>
    <row r="144" ht="20" customHeight="1" spans="1:6">
      <c r="A144" s="8">
        <v>142</v>
      </c>
      <c r="B144" s="8" t="s">
        <v>255</v>
      </c>
      <c r="C144" s="8" t="s">
        <v>8</v>
      </c>
      <c r="D144" s="8" t="s">
        <v>226</v>
      </c>
      <c r="E144" s="8" t="str">
        <f>"F20250815167"</f>
        <v>F20250815167</v>
      </c>
      <c r="F144" s="8" t="s">
        <v>10</v>
      </c>
    </row>
    <row r="145" ht="20" customHeight="1" spans="1:6">
      <c r="A145" s="8">
        <v>143</v>
      </c>
      <c r="B145" s="8" t="s">
        <v>256</v>
      </c>
      <c r="C145" s="8" t="s">
        <v>8</v>
      </c>
      <c r="D145" s="8" t="s">
        <v>224</v>
      </c>
      <c r="E145" s="8" t="str">
        <f>"F20250815170"</f>
        <v>F20250815170</v>
      </c>
      <c r="F145" s="8" t="s">
        <v>10</v>
      </c>
    </row>
    <row r="146" ht="20" customHeight="1" spans="1:6">
      <c r="A146" s="8">
        <v>144</v>
      </c>
      <c r="B146" s="8" t="s">
        <v>257</v>
      </c>
      <c r="C146" s="8" t="s">
        <v>8</v>
      </c>
      <c r="D146" s="8" t="s">
        <v>224</v>
      </c>
      <c r="E146" s="8" t="str">
        <f>"F20250815172"</f>
        <v>F20250815172</v>
      </c>
      <c r="F146" s="8" t="s">
        <v>10</v>
      </c>
    </row>
    <row r="147" ht="20" customHeight="1" spans="1:6">
      <c r="A147" s="8">
        <v>145</v>
      </c>
      <c r="B147" s="8" t="s">
        <v>258</v>
      </c>
      <c r="C147" s="8" t="s">
        <v>8</v>
      </c>
      <c r="D147" s="8" t="s">
        <v>224</v>
      </c>
      <c r="E147" s="8" t="str">
        <f>"F20250815183"</f>
        <v>F20250815183</v>
      </c>
      <c r="F147" s="8" t="s">
        <v>10</v>
      </c>
    </row>
    <row r="148" ht="20" customHeight="1" spans="1:6">
      <c r="A148" s="8">
        <v>146</v>
      </c>
      <c r="B148" s="8" t="s">
        <v>259</v>
      </c>
      <c r="C148" s="8" t="s">
        <v>8</v>
      </c>
      <c r="D148" s="8" t="s">
        <v>229</v>
      </c>
      <c r="E148" s="8" t="str">
        <f>"F20250815187"</f>
        <v>F20250815187</v>
      </c>
      <c r="F148" s="8" t="s">
        <v>10</v>
      </c>
    </row>
    <row r="149" ht="20" customHeight="1" spans="1:6">
      <c r="A149" s="8">
        <v>147</v>
      </c>
      <c r="B149" s="8" t="s">
        <v>260</v>
      </c>
      <c r="C149" s="8" t="s">
        <v>12</v>
      </c>
      <c r="D149" s="8" t="s">
        <v>224</v>
      </c>
      <c r="E149" s="8" t="str">
        <f>"F20250815189"</f>
        <v>F20250815189</v>
      </c>
      <c r="F149" s="8" t="s">
        <v>10</v>
      </c>
    </row>
    <row r="150" ht="20" customHeight="1" spans="1:6">
      <c r="A150" s="8">
        <v>148</v>
      </c>
      <c r="B150" s="8" t="s">
        <v>261</v>
      </c>
      <c r="C150" s="8" t="s">
        <v>8</v>
      </c>
      <c r="D150" s="8" t="s">
        <v>224</v>
      </c>
      <c r="E150" s="8" t="str">
        <f>"F20250815190"</f>
        <v>F20250815190</v>
      </c>
      <c r="F150" s="8" t="s">
        <v>10</v>
      </c>
    </row>
    <row r="151" ht="20" customHeight="1" spans="1:6">
      <c r="A151" s="8">
        <v>149</v>
      </c>
      <c r="B151" s="8" t="s">
        <v>262</v>
      </c>
      <c r="C151" s="8" t="s">
        <v>8</v>
      </c>
      <c r="D151" s="8" t="s">
        <v>224</v>
      </c>
      <c r="E151" s="8" t="str">
        <f>"F20250815223"</f>
        <v>F20250815223</v>
      </c>
      <c r="F151" s="8" t="s">
        <v>10</v>
      </c>
    </row>
    <row r="152" ht="20" customHeight="1" spans="1:6">
      <c r="A152" s="8">
        <v>150</v>
      </c>
      <c r="B152" s="8" t="s">
        <v>263</v>
      </c>
      <c r="C152" s="8" t="s">
        <v>8</v>
      </c>
      <c r="D152" s="8" t="s">
        <v>224</v>
      </c>
      <c r="E152" s="8" t="str">
        <f>"F20250815231"</f>
        <v>F20250815231</v>
      </c>
      <c r="F152" s="8" t="s">
        <v>10</v>
      </c>
    </row>
    <row r="153" ht="20" customHeight="1" spans="1:6">
      <c r="A153" s="8">
        <v>151</v>
      </c>
      <c r="B153" s="8" t="s">
        <v>264</v>
      </c>
      <c r="C153" s="8" t="s">
        <v>8</v>
      </c>
      <c r="D153" s="8" t="s">
        <v>224</v>
      </c>
      <c r="E153" s="8" t="str">
        <f>"F20250815232"</f>
        <v>F20250815232</v>
      </c>
      <c r="F153" s="8" t="s">
        <v>10</v>
      </c>
    </row>
    <row r="154" ht="20" customHeight="1" spans="1:6">
      <c r="A154" s="8">
        <v>152</v>
      </c>
      <c r="B154" s="8" t="s">
        <v>265</v>
      </c>
      <c r="C154" s="8" t="s">
        <v>12</v>
      </c>
      <c r="D154" s="8" t="s">
        <v>224</v>
      </c>
      <c r="E154" s="8" t="str">
        <f>"F20250815174"</f>
        <v>F20250815174</v>
      </c>
      <c r="F154" s="8" t="s">
        <v>10</v>
      </c>
    </row>
    <row r="155" ht="20" customHeight="1" spans="1:6">
      <c r="A155" s="8">
        <v>153</v>
      </c>
      <c r="B155" s="8" t="s">
        <v>266</v>
      </c>
      <c r="C155" s="8" t="s">
        <v>8</v>
      </c>
      <c r="D155" s="8" t="s">
        <v>224</v>
      </c>
      <c r="E155" s="8" t="str">
        <f>"F20250815181"</f>
        <v>F20250815181</v>
      </c>
      <c r="F155" s="8" t="s">
        <v>10</v>
      </c>
    </row>
    <row r="156" ht="20" customHeight="1" spans="1:6">
      <c r="A156" s="8">
        <v>154</v>
      </c>
      <c r="B156" s="8" t="s">
        <v>267</v>
      </c>
      <c r="C156" s="8" t="s">
        <v>8</v>
      </c>
      <c r="D156" s="8" t="s">
        <v>224</v>
      </c>
      <c r="E156" s="8" t="str">
        <f>"F20250815165"</f>
        <v>F20250815165</v>
      </c>
      <c r="F156" s="8" t="s">
        <v>10</v>
      </c>
    </row>
    <row r="157" ht="20" customHeight="1" spans="1:6">
      <c r="A157" s="8">
        <v>155</v>
      </c>
      <c r="B157" s="8" t="s">
        <v>268</v>
      </c>
      <c r="C157" s="8" t="s">
        <v>8</v>
      </c>
      <c r="D157" s="8" t="s">
        <v>224</v>
      </c>
      <c r="E157" s="8" t="str">
        <f>"F20250815202"</f>
        <v>F20250815202</v>
      </c>
      <c r="F157" s="8" t="s">
        <v>10</v>
      </c>
    </row>
    <row r="158" ht="20" customHeight="1" spans="1:6">
      <c r="A158" s="8">
        <v>156</v>
      </c>
      <c r="B158" s="8" t="s">
        <v>269</v>
      </c>
      <c r="C158" s="8" t="s">
        <v>8</v>
      </c>
      <c r="D158" s="8" t="s">
        <v>224</v>
      </c>
      <c r="E158" s="8" t="str">
        <f>"F20250815213"</f>
        <v>F20250815213</v>
      </c>
      <c r="F158" s="8" t="s">
        <v>10</v>
      </c>
    </row>
    <row r="159" ht="20" customHeight="1" spans="1:6">
      <c r="A159" s="8">
        <v>157</v>
      </c>
      <c r="B159" s="8" t="s">
        <v>270</v>
      </c>
      <c r="C159" s="8" t="s">
        <v>12</v>
      </c>
      <c r="D159" s="8" t="s">
        <v>224</v>
      </c>
      <c r="E159" s="8" t="str">
        <f>"F20250815222"</f>
        <v>F20250815222</v>
      </c>
      <c r="F159" s="8" t="s">
        <v>10</v>
      </c>
    </row>
    <row r="160" ht="20" customHeight="1" spans="1:6">
      <c r="A160" s="8">
        <v>158</v>
      </c>
      <c r="B160" s="8" t="s">
        <v>271</v>
      </c>
      <c r="C160" s="8" t="s">
        <v>8</v>
      </c>
      <c r="D160" s="8" t="s">
        <v>224</v>
      </c>
      <c r="E160" s="8" t="str">
        <f>"F20250815217"</f>
        <v>F20250815217</v>
      </c>
      <c r="F160" s="8" t="s">
        <v>10</v>
      </c>
    </row>
    <row r="161" ht="20" customHeight="1" spans="1:6">
      <c r="A161" s="8">
        <v>159</v>
      </c>
      <c r="B161" s="8" t="s">
        <v>272</v>
      </c>
      <c r="C161" s="8" t="s">
        <v>12</v>
      </c>
      <c r="D161" s="8" t="s">
        <v>224</v>
      </c>
      <c r="E161" s="8" t="str">
        <f>"F20250815228"</f>
        <v>F20250815228</v>
      </c>
      <c r="F161" s="8" t="s">
        <v>10</v>
      </c>
    </row>
    <row r="162" ht="20" customHeight="1" spans="1:6">
      <c r="A162" s="8">
        <v>160</v>
      </c>
      <c r="B162" s="8" t="s">
        <v>273</v>
      </c>
      <c r="C162" s="8" t="s">
        <v>8</v>
      </c>
      <c r="D162" s="8" t="s">
        <v>229</v>
      </c>
      <c r="E162" s="8" t="str">
        <f>"F20250815180"</f>
        <v>F20250815180</v>
      </c>
      <c r="F162" s="8" t="s">
        <v>10</v>
      </c>
    </row>
    <row r="163" ht="20" customHeight="1" spans="1:6">
      <c r="A163" s="8">
        <v>161</v>
      </c>
      <c r="B163" s="8" t="s">
        <v>274</v>
      </c>
      <c r="C163" s="8" t="s">
        <v>12</v>
      </c>
      <c r="D163" s="8" t="s">
        <v>224</v>
      </c>
      <c r="E163" s="8" t="str">
        <f>"F20250815185"</f>
        <v>F20250815185</v>
      </c>
      <c r="F163" s="8" t="s">
        <v>10</v>
      </c>
    </row>
    <row r="164" ht="20" customHeight="1" spans="1:6">
      <c r="A164" s="8">
        <v>162</v>
      </c>
      <c r="B164" s="8" t="s">
        <v>275</v>
      </c>
      <c r="C164" s="8" t="s">
        <v>12</v>
      </c>
      <c r="D164" s="8" t="s">
        <v>224</v>
      </c>
      <c r="E164" s="8" t="str">
        <f>"F20250815198"</f>
        <v>F20250815198</v>
      </c>
      <c r="F164" s="8" t="s">
        <v>10</v>
      </c>
    </row>
    <row r="165" ht="20" customHeight="1" spans="1:6">
      <c r="A165" s="8">
        <v>163</v>
      </c>
      <c r="B165" s="8" t="s">
        <v>276</v>
      </c>
      <c r="C165" s="8" t="s">
        <v>8</v>
      </c>
      <c r="D165" s="8" t="s">
        <v>224</v>
      </c>
      <c r="E165" s="8" t="str">
        <f>"F20250815200"</f>
        <v>F20250815200</v>
      </c>
      <c r="F165" s="8" t="s">
        <v>10</v>
      </c>
    </row>
    <row r="166" ht="20" customHeight="1" spans="1:6">
      <c r="A166" s="8">
        <v>164</v>
      </c>
      <c r="B166" s="8" t="s">
        <v>277</v>
      </c>
      <c r="C166" s="8" t="s">
        <v>8</v>
      </c>
      <c r="D166" s="8" t="s">
        <v>224</v>
      </c>
      <c r="E166" s="8" t="str">
        <f>"F20250815240"</f>
        <v>F20250815240</v>
      </c>
      <c r="F166" s="8" t="s">
        <v>10</v>
      </c>
    </row>
    <row r="167" ht="20" customHeight="1" spans="1:6">
      <c r="A167" s="8">
        <v>165</v>
      </c>
      <c r="B167" s="8" t="s">
        <v>278</v>
      </c>
      <c r="C167" s="8" t="s">
        <v>12</v>
      </c>
      <c r="D167" s="8" t="s">
        <v>224</v>
      </c>
      <c r="E167" s="8" t="str">
        <f>"F20250815206"</f>
        <v>F20250815206</v>
      </c>
      <c r="F167" s="8" t="s">
        <v>10</v>
      </c>
    </row>
    <row r="168" ht="20" customHeight="1" spans="1:6">
      <c r="A168" s="8">
        <v>166</v>
      </c>
      <c r="B168" s="8" t="s">
        <v>279</v>
      </c>
      <c r="C168" s="8" t="s">
        <v>8</v>
      </c>
      <c r="D168" s="8" t="s">
        <v>226</v>
      </c>
      <c r="E168" s="8" t="str">
        <f>"F20250815226"</f>
        <v>F20250815226</v>
      </c>
      <c r="F168" s="8" t="s">
        <v>10</v>
      </c>
    </row>
    <row r="169" ht="20" customHeight="1" spans="1:6">
      <c r="A169" s="8">
        <v>167</v>
      </c>
      <c r="B169" s="8" t="s">
        <v>280</v>
      </c>
      <c r="C169" s="8" t="s">
        <v>8</v>
      </c>
      <c r="D169" s="8" t="s">
        <v>229</v>
      </c>
      <c r="E169" s="8" t="str">
        <f>"F20250815195"</f>
        <v>F20250815195</v>
      </c>
      <c r="F169" s="8" t="s">
        <v>10</v>
      </c>
    </row>
    <row r="170" ht="20" customHeight="1" spans="1:6">
      <c r="A170" s="8">
        <v>168</v>
      </c>
      <c r="B170" s="8" t="s">
        <v>281</v>
      </c>
      <c r="C170" s="8" t="s">
        <v>12</v>
      </c>
      <c r="D170" s="8" t="s">
        <v>41</v>
      </c>
      <c r="E170" s="8" t="str">
        <f>"F20250815283"</f>
        <v>F20250815283</v>
      </c>
      <c r="F170" s="8" t="s">
        <v>10</v>
      </c>
    </row>
    <row r="171" ht="20" customHeight="1" spans="1:6">
      <c r="A171" s="8">
        <v>169</v>
      </c>
      <c r="B171" s="8" t="s">
        <v>282</v>
      </c>
      <c r="C171" s="8" t="s">
        <v>8</v>
      </c>
      <c r="D171" s="8" t="s">
        <v>41</v>
      </c>
      <c r="E171" s="8" t="str">
        <f>"F20250815274"</f>
        <v>F20250815274</v>
      </c>
      <c r="F171" s="8" t="s">
        <v>10</v>
      </c>
    </row>
    <row r="172" ht="20" customHeight="1" spans="1:6">
      <c r="A172" s="8">
        <v>170</v>
      </c>
      <c r="B172" s="8" t="s">
        <v>283</v>
      </c>
      <c r="C172" s="8" t="s">
        <v>8</v>
      </c>
      <c r="D172" s="8" t="s">
        <v>41</v>
      </c>
      <c r="E172" s="8" t="str">
        <f>"F20250815267"</f>
        <v>F20250815267</v>
      </c>
      <c r="F172" s="8" t="s">
        <v>10</v>
      </c>
    </row>
    <row r="173" ht="20" customHeight="1" spans="1:6">
      <c r="A173" s="8">
        <v>171</v>
      </c>
      <c r="B173" s="8" t="s">
        <v>284</v>
      </c>
      <c r="C173" s="8" t="s">
        <v>8</v>
      </c>
      <c r="D173" s="8" t="s">
        <v>41</v>
      </c>
      <c r="E173" s="8" t="str">
        <f>"F20250815273"</f>
        <v>F20250815273</v>
      </c>
      <c r="F173" s="8" t="s">
        <v>10</v>
      </c>
    </row>
    <row r="174" ht="20" customHeight="1" spans="1:6">
      <c r="A174" s="8">
        <v>172</v>
      </c>
      <c r="B174" s="8" t="s">
        <v>285</v>
      </c>
      <c r="C174" s="8" t="s">
        <v>8</v>
      </c>
      <c r="D174" s="8" t="s">
        <v>41</v>
      </c>
      <c r="E174" s="8" t="str">
        <f>"F20250815275"</f>
        <v>F20250815275</v>
      </c>
      <c r="F174" s="8" t="s">
        <v>10</v>
      </c>
    </row>
    <row r="175" ht="20" customHeight="1" spans="1:6">
      <c r="A175" s="8">
        <v>173</v>
      </c>
      <c r="B175" s="8" t="s">
        <v>286</v>
      </c>
      <c r="C175" s="8" t="s">
        <v>8</v>
      </c>
      <c r="D175" s="8" t="s">
        <v>41</v>
      </c>
      <c r="E175" s="8" t="str">
        <f>"F20250815262"</f>
        <v>F20250815262</v>
      </c>
      <c r="F175" s="8" t="s">
        <v>10</v>
      </c>
    </row>
    <row r="176" ht="20" customHeight="1" spans="1:6">
      <c r="A176" s="8">
        <v>174</v>
      </c>
      <c r="B176" s="8" t="s">
        <v>287</v>
      </c>
      <c r="C176" s="8" t="s">
        <v>8</v>
      </c>
      <c r="D176" s="8" t="s">
        <v>41</v>
      </c>
      <c r="E176" s="8" t="str">
        <f>"F20250815303"</f>
        <v>F20250815303</v>
      </c>
      <c r="F176" s="8" t="s">
        <v>10</v>
      </c>
    </row>
    <row r="177" ht="20" customHeight="1" spans="1:6">
      <c r="A177" s="8">
        <v>175</v>
      </c>
      <c r="B177" s="8" t="s">
        <v>288</v>
      </c>
      <c r="C177" s="8" t="s">
        <v>8</v>
      </c>
      <c r="D177" s="8" t="s">
        <v>41</v>
      </c>
      <c r="E177" s="8" t="str">
        <f>"F20250815317"</f>
        <v>F20250815317</v>
      </c>
      <c r="F177" s="8" t="s">
        <v>10</v>
      </c>
    </row>
    <row r="178" ht="20" customHeight="1" spans="1:6">
      <c r="A178" s="8">
        <v>176</v>
      </c>
      <c r="B178" s="8" t="s">
        <v>289</v>
      </c>
      <c r="C178" s="8" t="s">
        <v>8</v>
      </c>
      <c r="D178" s="8" t="s">
        <v>41</v>
      </c>
      <c r="E178" s="8" t="str">
        <f>"F20250815261"</f>
        <v>F20250815261</v>
      </c>
      <c r="F178" s="8" t="s">
        <v>10</v>
      </c>
    </row>
    <row r="179" ht="20" customHeight="1" spans="1:6">
      <c r="A179" s="8">
        <v>177</v>
      </c>
      <c r="B179" s="8" t="s">
        <v>290</v>
      </c>
      <c r="C179" s="8" t="s">
        <v>8</v>
      </c>
      <c r="D179" s="8" t="s">
        <v>41</v>
      </c>
      <c r="E179" s="8" t="str">
        <f>"F20250815296"</f>
        <v>F20250815296</v>
      </c>
      <c r="F179" s="8" t="s">
        <v>10</v>
      </c>
    </row>
    <row r="180" ht="20" customHeight="1" spans="1:6">
      <c r="A180" s="8">
        <v>178</v>
      </c>
      <c r="B180" s="8" t="s">
        <v>291</v>
      </c>
      <c r="C180" s="8" t="s">
        <v>12</v>
      </c>
      <c r="D180" s="8" t="s">
        <v>41</v>
      </c>
      <c r="E180" s="8" t="str">
        <f>"F20250815293"</f>
        <v>F20250815293</v>
      </c>
      <c r="F180" s="8" t="s">
        <v>10</v>
      </c>
    </row>
    <row r="181" ht="20" customHeight="1" spans="1:6">
      <c r="A181" s="8">
        <v>179</v>
      </c>
      <c r="B181" s="8" t="s">
        <v>292</v>
      </c>
      <c r="C181" s="8" t="s">
        <v>12</v>
      </c>
      <c r="D181" s="8" t="s">
        <v>41</v>
      </c>
      <c r="E181" s="8" t="str">
        <f>"F20250815301"</f>
        <v>F20250815301</v>
      </c>
      <c r="F181" s="8" t="s">
        <v>10</v>
      </c>
    </row>
    <row r="182" ht="20" customHeight="1" spans="1:6">
      <c r="A182" s="8">
        <v>180</v>
      </c>
      <c r="B182" s="8" t="s">
        <v>293</v>
      </c>
      <c r="C182" s="8" t="s">
        <v>8</v>
      </c>
      <c r="D182" s="8" t="s">
        <v>41</v>
      </c>
      <c r="E182" s="8" t="str">
        <f>"F20250815311"</f>
        <v>F20250815311</v>
      </c>
      <c r="F182" s="8" t="s">
        <v>10</v>
      </c>
    </row>
    <row r="183" ht="20" customHeight="1" spans="1:6">
      <c r="A183" s="8">
        <v>181</v>
      </c>
      <c r="B183" s="8" t="s">
        <v>294</v>
      </c>
      <c r="C183" s="8" t="s">
        <v>12</v>
      </c>
      <c r="D183" s="8" t="s">
        <v>41</v>
      </c>
      <c r="E183" s="8" t="str">
        <f>"F20250815322"</f>
        <v>F20250815322</v>
      </c>
      <c r="F183" s="8" t="s">
        <v>10</v>
      </c>
    </row>
    <row r="184" ht="20" customHeight="1" spans="1:6">
      <c r="A184" s="8">
        <v>182</v>
      </c>
      <c r="B184" s="8" t="s">
        <v>295</v>
      </c>
      <c r="C184" s="8" t="s">
        <v>8</v>
      </c>
      <c r="D184" s="8" t="s">
        <v>41</v>
      </c>
      <c r="E184" s="8" t="str">
        <f>"F20250815243"</f>
        <v>F20250815243</v>
      </c>
      <c r="F184" s="8" t="s">
        <v>10</v>
      </c>
    </row>
    <row r="185" ht="20" customHeight="1" spans="1:6">
      <c r="A185" s="8">
        <v>183</v>
      </c>
      <c r="B185" s="8" t="s">
        <v>296</v>
      </c>
      <c r="C185" s="8" t="s">
        <v>12</v>
      </c>
      <c r="D185" s="8" t="s">
        <v>41</v>
      </c>
      <c r="E185" s="8" t="str">
        <f>"F20250815285"</f>
        <v>F20250815285</v>
      </c>
      <c r="F185" s="8" t="s">
        <v>10</v>
      </c>
    </row>
    <row r="186" ht="20" customHeight="1" spans="1:6">
      <c r="A186" s="8">
        <v>184</v>
      </c>
      <c r="B186" s="8" t="s">
        <v>297</v>
      </c>
      <c r="C186" s="8" t="s">
        <v>8</v>
      </c>
      <c r="D186" s="8" t="s">
        <v>41</v>
      </c>
      <c r="E186" s="8" t="str">
        <f>"F20250815287"</f>
        <v>F20250815287</v>
      </c>
      <c r="F186" s="8" t="s">
        <v>10</v>
      </c>
    </row>
    <row r="187" ht="20" customHeight="1" spans="1:6">
      <c r="A187" s="8">
        <v>185</v>
      </c>
      <c r="B187" s="8" t="s">
        <v>298</v>
      </c>
      <c r="C187" s="8" t="s">
        <v>8</v>
      </c>
      <c r="D187" s="8" t="s">
        <v>41</v>
      </c>
      <c r="E187" s="8" t="str">
        <f>"F20250815294"</f>
        <v>F20250815294</v>
      </c>
      <c r="F187" s="8" t="s">
        <v>10</v>
      </c>
    </row>
    <row r="188" ht="20" customHeight="1" spans="1:6">
      <c r="A188" s="8">
        <v>186</v>
      </c>
      <c r="B188" s="8" t="s">
        <v>299</v>
      </c>
      <c r="C188" s="8" t="s">
        <v>12</v>
      </c>
      <c r="D188" s="8" t="s">
        <v>41</v>
      </c>
      <c r="E188" s="8" t="str">
        <f>"F20250815249"</f>
        <v>F20250815249</v>
      </c>
      <c r="F188" s="8" t="s">
        <v>10</v>
      </c>
    </row>
    <row r="189" ht="20" customHeight="1" spans="1:6">
      <c r="A189" s="8">
        <v>187</v>
      </c>
      <c r="B189" s="8" t="s">
        <v>300</v>
      </c>
      <c r="C189" s="8" t="s">
        <v>8</v>
      </c>
      <c r="D189" s="8" t="s">
        <v>41</v>
      </c>
      <c r="E189" s="8" t="str">
        <f>"F20250815266"</f>
        <v>F20250815266</v>
      </c>
      <c r="F189" s="8" t="s">
        <v>10</v>
      </c>
    </row>
    <row r="190" ht="20" customHeight="1" spans="1:6">
      <c r="A190" s="8">
        <v>188</v>
      </c>
      <c r="B190" s="8" t="s">
        <v>301</v>
      </c>
      <c r="C190" s="8" t="s">
        <v>8</v>
      </c>
      <c r="D190" s="8" t="s">
        <v>41</v>
      </c>
      <c r="E190" s="8" t="str">
        <f>"F20250815269"</f>
        <v>F20250815269</v>
      </c>
      <c r="F190" s="8" t="s">
        <v>10</v>
      </c>
    </row>
    <row r="191" ht="20" customHeight="1" spans="1:6">
      <c r="A191" s="8">
        <v>189</v>
      </c>
      <c r="B191" s="8" t="s">
        <v>302</v>
      </c>
      <c r="C191" s="8" t="s">
        <v>8</v>
      </c>
      <c r="D191" s="8" t="s">
        <v>41</v>
      </c>
      <c r="E191" s="8" t="str">
        <f>"F20250815300"</f>
        <v>F20250815300</v>
      </c>
      <c r="F191" s="8" t="s">
        <v>10</v>
      </c>
    </row>
    <row r="192" ht="20" customHeight="1" spans="1:6">
      <c r="A192" s="8">
        <v>190</v>
      </c>
      <c r="B192" s="8" t="s">
        <v>303</v>
      </c>
      <c r="C192" s="8" t="s">
        <v>8</v>
      </c>
      <c r="D192" s="8" t="s">
        <v>41</v>
      </c>
      <c r="E192" s="8" t="str">
        <f>"F20250815302"</f>
        <v>F20250815302</v>
      </c>
      <c r="F192" s="8" t="s">
        <v>10</v>
      </c>
    </row>
    <row r="193" ht="20" customHeight="1" spans="1:6">
      <c r="A193" s="8">
        <v>191</v>
      </c>
      <c r="B193" s="8" t="s">
        <v>304</v>
      </c>
      <c r="C193" s="8" t="s">
        <v>8</v>
      </c>
      <c r="D193" s="8" t="s">
        <v>41</v>
      </c>
      <c r="E193" s="8" t="str">
        <f>"F20250815242"</f>
        <v>F20250815242</v>
      </c>
      <c r="F193" s="8" t="s">
        <v>10</v>
      </c>
    </row>
    <row r="194" ht="20" customHeight="1" spans="1:6">
      <c r="A194" s="8">
        <v>192</v>
      </c>
      <c r="B194" s="8" t="s">
        <v>305</v>
      </c>
      <c r="C194" s="8" t="s">
        <v>8</v>
      </c>
      <c r="D194" s="8" t="s">
        <v>41</v>
      </c>
      <c r="E194" s="8" t="str">
        <f>"F20250815276"</f>
        <v>F20250815276</v>
      </c>
      <c r="F194" s="8" t="s">
        <v>10</v>
      </c>
    </row>
    <row r="195" ht="20" customHeight="1" spans="1:6">
      <c r="A195" s="8">
        <v>193</v>
      </c>
      <c r="B195" s="8" t="s">
        <v>306</v>
      </c>
      <c r="C195" s="8" t="s">
        <v>8</v>
      </c>
      <c r="D195" s="8" t="s">
        <v>41</v>
      </c>
      <c r="E195" s="8" t="str">
        <f>"F20250815324"</f>
        <v>F20250815324</v>
      </c>
      <c r="F195" s="8" t="s">
        <v>10</v>
      </c>
    </row>
    <row r="196" ht="20" customHeight="1" spans="1:6">
      <c r="A196" s="8">
        <v>194</v>
      </c>
      <c r="B196" s="8" t="s">
        <v>307</v>
      </c>
      <c r="C196" s="8" t="s">
        <v>8</v>
      </c>
      <c r="D196" s="8" t="s">
        <v>41</v>
      </c>
      <c r="E196" s="8" t="str">
        <f>"F20250815254"</f>
        <v>F20250815254</v>
      </c>
      <c r="F196" s="8" t="s">
        <v>10</v>
      </c>
    </row>
    <row r="197" ht="20" customHeight="1" spans="1:6">
      <c r="A197" s="8">
        <v>195</v>
      </c>
      <c r="B197" s="8" t="s">
        <v>308</v>
      </c>
      <c r="C197" s="8" t="s">
        <v>8</v>
      </c>
      <c r="D197" s="8" t="s">
        <v>41</v>
      </c>
      <c r="E197" s="8" t="str">
        <f>"F20250815263"</f>
        <v>F20250815263</v>
      </c>
      <c r="F197" s="8" t="s">
        <v>10</v>
      </c>
    </row>
    <row r="198" ht="20" customHeight="1" spans="1:6">
      <c r="A198" s="8">
        <v>196</v>
      </c>
      <c r="B198" s="8" t="s">
        <v>309</v>
      </c>
      <c r="C198" s="8" t="s">
        <v>12</v>
      </c>
      <c r="D198" s="8" t="s">
        <v>41</v>
      </c>
      <c r="E198" s="8" t="str">
        <f>"F20250815264"</f>
        <v>F20250815264</v>
      </c>
      <c r="F198" s="8" t="s">
        <v>10</v>
      </c>
    </row>
    <row r="199" ht="20" customHeight="1" spans="1:6">
      <c r="A199" s="8">
        <v>197</v>
      </c>
      <c r="B199" s="8" t="s">
        <v>310</v>
      </c>
      <c r="C199" s="8" t="s">
        <v>12</v>
      </c>
      <c r="D199" s="8" t="s">
        <v>41</v>
      </c>
      <c r="E199" s="8" t="str">
        <f>"F20250815272"</f>
        <v>F20250815272</v>
      </c>
      <c r="F199" s="8" t="s">
        <v>10</v>
      </c>
    </row>
    <row r="200" ht="20" customHeight="1" spans="1:6">
      <c r="A200" s="8">
        <v>198</v>
      </c>
      <c r="B200" s="8" t="s">
        <v>311</v>
      </c>
      <c r="C200" s="8" t="s">
        <v>12</v>
      </c>
      <c r="D200" s="8" t="s">
        <v>41</v>
      </c>
      <c r="E200" s="8" t="str">
        <f>"F20250815299"</f>
        <v>F20250815299</v>
      </c>
      <c r="F200" s="8" t="s">
        <v>10</v>
      </c>
    </row>
    <row r="201" ht="20" customHeight="1" spans="1:6">
      <c r="A201" s="8">
        <v>199</v>
      </c>
      <c r="B201" s="8" t="s">
        <v>207</v>
      </c>
      <c r="C201" s="8" t="s">
        <v>8</v>
      </c>
      <c r="D201" s="8" t="s">
        <v>41</v>
      </c>
      <c r="E201" s="8" t="str">
        <f>"F20250815306"</f>
        <v>F20250815306</v>
      </c>
      <c r="F201" s="8" t="s">
        <v>10</v>
      </c>
    </row>
    <row r="202" ht="20" customHeight="1" spans="1:6">
      <c r="A202" s="8">
        <v>200</v>
      </c>
      <c r="B202" s="8" t="s">
        <v>312</v>
      </c>
      <c r="C202" s="8" t="s">
        <v>8</v>
      </c>
      <c r="D202" s="8" t="s">
        <v>41</v>
      </c>
      <c r="E202" s="8" t="str">
        <f>"F20250815313"</f>
        <v>F20250815313</v>
      </c>
      <c r="F202" s="8" t="s">
        <v>10</v>
      </c>
    </row>
    <row r="203" ht="20" customHeight="1" spans="1:6">
      <c r="A203" s="8">
        <v>201</v>
      </c>
      <c r="B203" s="8" t="s">
        <v>313</v>
      </c>
      <c r="C203" s="8" t="s">
        <v>8</v>
      </c>
      <c r="D203" s="8" t="s">
        <v>41</v>
      </c>
      <c r="E203" s="8" t="str">
        <f>"F20250815314"</f>
        <v>F20250815314</v>
      </c>
      <c r="F203" s="8" t="s">
        <v>10</v>
      </c>
    </row>
    <row r="204" ht="20" customHeight="1" spans="1:6">
      <c r="A204" s="8">
        <v>202</v>
      </c>
      <c r="B204" s="8" t="s">
        <v>314</v>
      </c>
      <c r="C204" s="8" t="s">
        <v>12</v>
      </c>
      <c r="D204" s="8" t="s">
        <v>41</v>
      </c>
      <c r="E204" s="8" t="str">
        <f>"F20250815253"</f>
        <v>F20250815253</v>
      </c>
      <c r="F204" s="8" t="s">
        <v>10</v>
      </c>
    </row>
    <row r="205" ht="20" customHeight="1" spans="1:6">
      <c r="A205" s="8">
        <v>203</v>
      </c>
      <c r="B205" s="8" t="s">
        <v>315</v>
      </c>
      <c r="C205" s="8" t="s">
        <v>12</v>
      </c>
      <c r="D205" s="8" t="s">
        <v>41</v>
      </c>
      <c r="E205" s="8" t="str">
        <f>"F20250815259"</f>
        <v>F20250815259</v>
      </c>
      <c r="F205" s="8" t="s">
        <v>10</v>
      </c>
    </row>
    <row r="206" ht="20" customHeight="1" spans="1:6">
      <c r="A206" s="8">
        <v>204</v>
      </c>
      <c r="B206" s="8" t="s">
        <v>316</v>
      </c>
      <c r="C206" s="8" t="s">
        <v>12</v>
      </c>
      <c r="D206" s="8" t="s">
        <v>41</v>
      </c>
      <c r="E206" s="8" t="str">
        <f>"F20250815268"</f>
        <v>F20250815268</v>
      </c>
      <c r="F206" s="8" t="s">
        <v>10</v>
      </c>
    </row>
    <row r="207" ht="20" customHeight="1" spans="1:6">
      <c r="A207" s="8">
        <v>205</v>
      </c>
      <c r="B207" s="8" t="s">
        <v>317</v>
      </c>
      <c r="C207" s="8" t="s">
        <v>8</v>
      </c>
      <c r="D207" s="8" t="s">
        <v>41</v>
      </c>
      <c r="E207" s="8" t="str">
        <f>"F20250815304"</f>
        <v>F20250815304</v>
      </c>
      <c r="F207" s="8" t="s">
        <v>10</v>
      </c>
    </row>
    <row r="208" ht="20" customHeight="1" spans="1:6">
      <c r="A208" s="8">
        <v>206</v>
      </c>
      <c r="B208" s="8" t="s">
        <v>318</v>
      </c>
      <c r="C208" s="8" t="s">
        <v>8</v>
      </c>
      <c r="D208" s="8" t="s">
        <v>41</v>
      </c>
      <c r="E208" s="8" t="str">
        <f>"F20250815248"</f>
        <v>F20250815248</v>
      </c>
      <c r="F208" s="8" t="s">
        <v>10</v>
      </c>
    </row>
    <row r="209" ht="20" customHeight="1" spans="1:6">
      <c r="A209" s="8">
        <v>207</v>
      </c>
      <c r="B209" s="8" t="s">
        <v>319</v>
      </c>
      <c r="C209" s="8" t="s">
        <v>12</v>
      </c>
      <c r="D209" s="8" t="s">
        <v>41</v>
      </c>
      <c r="E209" s="8" t="str">
        <f>"F20250815271"</f>
        <v>F20250815271</v>
      </c>
      <c r="F209" s="8" t="s">
        <v>10</v>
      </c>
    </row>
    <row r="210" ht="20" customHeight="1" spans="1:6">
      <c r="A210" s="8">
        <v>208</v>
      </c>
      <c r="B210" s="8" t="s">
        <v>320</v>
      </c>
      <c r="C210" s="8" t="s">
        <v>8</v>
      </c>
      <c r="D210" s="8" t="s">
        <v>41</v>
      </c>
      <c r="E210" s="8" t="str">
        <f>"F20250815282"</f>
        <v>F20250815282</v>
      </c>
      <c r="F210" s="8" t="s">
        <v>10</v>
      </c>
    </row>
    <row r="211" ht="20" customHeight="1" spans="1:6">
      <c r="A211" s="8">
        <v>209</v>
      </c>
      <c r="B211" s="8" t="s">
        <v>321</v>
      </c>
      <c r="C211" s="8" t="s">
        <v>8</v>
      </c>
      <c r="D211" s="8" t="s">
        <v>41</v>
      </c>
      <c r="E211" s="8" t="str">
        <f>"F20250815284"</f>
        <v>F20250815284</v>
      </c>
      <c r="F211" s="8" t="s">
        <v>10</v>
      </c>
    </row>
    <row r="212" ht="20" customHeight="1" spans="1:6">
      <c r="A212" s="8">
        <v>210</v>
      </c>
      <c r="B212" s="8" t="s">
        <v>322</v>
      </c>
      <c r="C212" s="8" t="s">
        <v>12</v>
      </c>
      <c r="D212" s="8" t="s">
        <v>41</v>
      </c>
      <c r="E212" s="8" t="str">
        <f>"F20250815251"</f>
        <v>F20250815251</v>
      </c>
      <c r="F212" s="8" t="s">
        <v>10</v>
      </c>
    </row>
    <row r="213" ht="20" customHeight="1" spans="1:6">
      <c r="A213" s="8">
        <v>211</v>
      </c>
      <c r="B213" s="8" t="s">
        <v>323</v>
      </c>
      <c r="C213" s="8" t="s">
        <v>8</v>
      </c>
      <c r="D213" s="8" t="s">
        <v>41</v>
      </c>
      <c r="E213" s="8" t="str">
        <f>"F20250815265"</f>
        <v>F20250815265</v>
      </c>
      <c r="F213" s="8" t="s">
        <v>10</v>
      </c>
    </row>
    <row r="214" ht="20" customHeight="1" spans="1:6">
      <c r="A214" s="8">
        <v>212</v>
      </c>
      <c r="B214" s="8" t="s">
        <v>324</v>
      </c>
      <c r="C214" s="8" t="s">
        <v>8</v>
      </c>
      <c r="D214" s="8" t="s">
        <v>41</v>
      </c>
      <c r="E214" s="8" t="str">
        <f>"F20250815286"</f>
        <v>F20250815286</v>
      </c>
      <c r="F214" s="8" t="s">
        <v>10</v>
      </c>
    </row>
    <row r="215" ht="20" customHeight="1" spans="1:6">
      <c r="A215" s="8">
        <v>213</v>
      </c>
      <c r="B215" s="8" t="s">
        <v>325</v>
      </c>
      <c r="C215" s="8" t="s">
        <v>8</v>
      </c>
      <c r="D215" s="8" t="s">
        <v>41</v>
      </c>
      <c r="E215" s="8" t="str">
        <f>"F20250815320"</f>
        <v>F20250815320</v>
      </c>
      <c r="F215" s="8" t="s">
        <v>10</v>
      </c>
    </row>
    <row r="216" ht="20" customHeight="1" spans="1:6">
      <c r="A216" s="8">
        <v>214</v>
      </c>
      <c r="B216" s="8" t="s">
        <v>326</v>
      </c>
      <c r="C216" s="8" t="s">
        <v>8</v>
      </c>
      <c r="D216" s="8" t="s">
        <v>41</v>
      </c>
      <c r="E216" s="8" t="str">
        <f>"F20250815327"</f>
        <v>F20250815327</v>
      </c>
      <c r="F216" s="8" t="s">
        <v>10</v>
      </c>
    </row>
    <row r="217" ht="20" customHeight="1" spans="1:6">
      <c r="A217" s="8">
        <v>215</v>
      </c>
      <c r="B217" s="8" t="s">
        <v>327</v>
      </c>
      <c r="C217" s="8" t="s">
        <v>8</v>
      </c>
      <c r="D217" s="8" t="s">
        <v>41</v>
      </c>
      <c r="E217" s="8" t="str">
        <f>"F20250815258"</f>
        <v>F20250815258</v>
      </c>
      <c r="F217" s="8" t="s">
        <v>10</v>
      </c>
    </row>
    <row r="218" ht="20" customHeight="1" spans="1:6">
      <c r="A218" s="8">
        <v>216</v>
      </c>
      <c r="B218" s="8" t="s">
        <v>328</v>
      </c>
      <c r="C218" s="8" t="s">
        <v>8</v>
      </c>
      <c r="D218" s="8" t="s">
        <v>41</v>
      </c>
      <c r="E218" s="8" t="str">
        <f>"F20250815278"</f>
        <v>F20250815278</v>
      </c>
      <c r="F218" s="8" t="s">
        <v>10</v>
      </c>
    </row>
    <row r="219" ht="20" customHeight="1" spans="1:6">
      <c r="A219" s="8">
        <v>217</v>
      </c>
      <c r="B219" s="8" t="s">
        <v>329</v>
      </c>
      <c r="C219" s="8" t="s">
        <v>12</v>
      </c>
      <c r="D219" s="8" t="s">
        <v>41</v>
      </c>
      <c r="E219" s="8" t="str">
        <f>"F20250815281"</f>
        <v>F20250815281</v>
      </c>
      <c r="F219" s="8" t="s">
        <v>10</v>
      </c>
    </row>
    <row r="220" ht="20" customHeight="1" spans="1:6">
      <c r="A220" s="8">
        <v>218</v>
      </c>
      <c r="B220" s="8" t="s">
        <v>330</v>
      </c>
      <c r="C220" s="8" t="s">
        <v>12</v>
      </c>
      <c r="D220" s="8" t="s">
        <v>41</v>
      </c>
      <c r="E220" s="8" t="str">
        <f>"F20250815291"</f>
        <v>F20250815291</v>
      </c>
      <c r="F220" s="8" t="s">
        <v>10</v>
      </c>
    </row>
    <row r="221" ht="20" customHeight="1" spans="1:6">
      <c r="A221" s="8">
        <v>219</v>
      </c>
      <c r="B221" s="8" t="s">
        <v>331</v>
      </c>
      <c r="C221" s="8" t="s">
        <v>8</v>
      </c>
      <c r="D221" s="8" t="s">
        <v>41</v>
      </c>
      <c r="E221" s="8" t="str">
        <f>"F20250815319"</f>
        <v>F20250815319</v>
      </c>
      <c r="F221" s="8" t="s">
        <v>10</v>
      </c>
    </row>
    <row r="222" ht="20" customHeight="1" spans="1:6">
      <c r="A222" s="8">
        <v>220</v>
      </c>
      <c r="B222" s="8" t="s">
        <v>332</v>
      </c>
      <c r="C222" s="8" t="s">
        <v>8</v>
      </c>
      <c r="D222" s="8" t="s">
        <v>41</v>
      </c>
      <c r="E222" s="8" t="str">
        <f>"F20250815307"</f>
        <v>F20250815307</v>
      </c>
      <c r="F222" s="8" t="s">
        <v>10</v>
      </c>
    </row>
    <row r="223" ht="20" customHeight="1" spans="1:6">
      <c r="A223" s="8">
        <v>221</v>
      </c>
      <c r="B223" s="8" t="s">
        <v>333</v>
      </c>
      <c r="C223" s="8" t="s">
        <v>8</v>
      </c>
      <c r="D223" s="8" t="s">
        <v>41</v>
      </c>
      <c r="E223" s="8" t="str">
        <f>"F20250815309"</f>
        <v>F20250815309</v>
      </c>
      <c r="F223" s="8" t="s">
        <v>10</v>
      </c>
    </row>
    <row r="224" ht="20" customHeight="1" spans="1:6">
      <c r="A224" s="8">
        <v>222</v>
      </c>
      <c r="B224" s="8" t="s">
        <v>334</v>
      </c>
      <c r="C224" s="8" t="s">
        <v>12</v>
      </c>
      <c r="D224" s="8" t="s">
        <v>41</v>
      </c>
      <c r="E224" s="8" t="str">
        <f>"F20250815246"</f>
        <v>F20250815246</v>
      </c>
      <c r="F224" s="8" t="s">
        <v>10</v>
      </c>
    </row>
    <row r="225" ht="20" customHeight="1" spans="1:6">
      <c r="A225" s="8">
        <v>223</v>
      </c>
      <c r="B225" s="8" t="s">
        <v>335</v>
      </c>
      <c r="C225" s="8" t="s">
        <v>12</v>
      </c>
      <c r="D225" s="8" t="s">
        <v>41</v>
      </c>
      <c r="E225" s="8" t="str">
        <f>"F20250815257"</f>
        <v>F20250815257</v>
      </c>
      <c r="F225" s="8" t="s">
        <v>10</v>
      </c>
    </row>
    <row r="226" ht="20" customHeight="1" spans="1:6">
      <c r="A226" s="8">
        <v>224</v>
      </c>
      <c r="B226" s="8" t="s">
        <v>336</v>
      </c>
      <c r="C226" s="8" t="s">
        <v>8</v>
      </c>
      <c r="D226" s="8" t="s">
        <v>41</v>
      </c>
      <c r="E226" s="8" t="str">
        <f>"F20250815247"</f>
        <v>F20250815247</v>
      </c>
      <c r="F226" s="8" t="s">
        <v>10</v>
      </c>
    </row>
    <row r="227" ht="20" customHeight="1" spans="1:6">
      <c r="A227" s="8">
        <v>225</v>
      </c>
      <c r="B227" s="8" t="s">
        <v>337</v>
      </c>
      <c r="C227" s="8" t="s">
        <v>12</v>
      </c>
      <c r="D227" s="8" t="s">
        <v>41</v>
      </c>
      <c r="E227" s="8" t="str">
        <f>"F20250815255"</f>
        <v>F20250815255</v>
      </c>
      <c r="F227" s="8" t="s">
        <v>10</v>
      </c>
    </row>
    <row r="228" ht="20" customHeight="1" spans="1:6">
      <c r="A228" s="8">
        <v>226</v>
      </c>
      <c r="B228" s="8" t="s">
        <v>338</v>
      </c>
      <c r="C228" s="8" t="s">
        <v>12</v>
      </c>
      <c r="D228" s="8" t="s">
        <v>41</v>
      </c>
      <c r="E228" s="8" t="str">
        <f>"F20250815277"</f>
        <v>F20250815277</v>
      </c>
      <c r="F228" s="8" t="s">
        <v>10</v>
      </c>
    </row>
    <row r="229" ht="20" customHeight="1" spans="1:6">
      <c r="A229" s="8">
        <v>227</v>
      </c>
      <c r="B229" s="8" t="s">
        <v>339</v>
      </c>
      <c r="C229" s="8" t="s">
        <v>8</v>
      </c>
      <c r="D229" s="8" t="s">
        <v>41</v>
      </c>
      <c r="E229" s="8" t="str">
        <f>"F20250815289"</f>
        <v>F20250815289</v>
      </c>
      <c r="F229" s="8" t="s">
        <v>10</v>
      </c>
    </row>
    <row r="230" ht="20" customHeight="1" spans="1:6">
      <c r="A230" s="8">
        <v>228</v>
      </c>
      <c r="B230" s="8" t="s">
        <v>321</v>
      </c>
      <c r="C230" s="8" t="s">
        <v>8</v>
      </c>
      <c r="D230" s="8" t="s">
        <v>41</v>
      </c>
      <c r="E230" s="8" t="str">
        <f>"F20250815290"</f>
        <v>F20250815290</v>
      </c>
      <c r="F230" s="8" t="s">
        <v>10</v>
      </c>
    </row>
    <row r="231" ht="20" customHeight="1" spans="1:6">
      <c r="A231" s="8">
        <v>229</v>
      </c>
      <c r="B231" s="8" t="s">
        <v>340</v>
      </c>
      <c r="C231" s="8" t="s">
        <v>12</v>
      </c>
      <c r="D231" s="8" t="s">
        <v>41</v>
      </c>
      <c r="E231" s="8" t="str">
        <f>"F20250815310"</f>
        <v>F20250815310</v>
      </c>
      <c r="F231" s="8" t="s">
        <v>10</v>
      </c>
    </row>
    <row r="232" ht="20" customHeight="1" spans="1:6">
      <c r="A232" s="8">
        <v>230</v>
      </c>
      <c r="B232" s="8" t="s">
        <v>341</v>
      </c>
      <c r="C232" s="8" t="s">
        <v>8</v>
      </c>
      <c r="D232" s="8" t="s">
        <v>41</v>
      </c>
      <c r="E232" s="8" t="str">
        <f>"F20250815333"</f>
        <v>F20250815333</v>
      </c>
      <c r="F232" s="8" t="s">
        <v>10</v>
      </c>
    </row>
    <row r="233" ht="20" customHeight="1" spans="1:6">
      <c r="A233" s="8">
        <v>231</v>
      </c>
      <c r="B233" s="8" t="s">
        <v>342</v>
      </c>
      <c r="C233" s="8" t="s">
        <v>8</v>
      </c>
      <c r="D233" s="8" t="s">
        <v>41</v>
      </c>
      <c r="E233" s="8" t="str">
        <f>"F20250815366"</f>
        <v>F20250815366</v>
      </c>
      <c r="F233" s="8" t="s">
        <v>10</v>
      </c>
    </row>
    <row r="234" ht="20" customHeight="1" spans="1:6">
      <c r="A234" s="8">
        <v>232</v>
      </c>
      <c r="B234" s="8" t="s">
        <v>343</v>
      </c>
      <c r="C234" s="8" t="s">
        <v>8</v>
      </c>
      <c r="D234" s="8" t="s">
        <v>41</v>
      </c>
      <c r="E234" s="8" t="str">
        <f>"F20250815349"</f>
        <v>F20250815349</v>
      </c>
      <c r="F234" s="8" t="s">
        <v>10</v>
      </c>
    </row>
    <row r="235" ht="20" customHeight="1" spans="1:6">
      <c r="A235" s="8">
        <v>233</v>
      </c>
      <c r="B235" s="8" t="s">
        <v>344</v>
      </c>
      <c r="C235" s="8" t="s">
        <v>8</v>
      </c>
      <c r="D235" s="8" t="s">
        <v>41</v>
      </c>
      <c r="E235" s="8" t="str">
        <f>"F20250815354"</f>
        <v>F20250815354</v>
      </c>
      <c r="F235" s="8" t="s">
        <v>10</v>
      </c>
    </row>
    <row r="236" ht="20" customHeight="1" spans="1:6">
      <c r="A236" s="8">
        <v>234</v>
      </c>
      <c r="B236" s="8" t="s">
        <v>345</v>
      </c>
      <c r="C236" s="8" t="s">
        <v>8</v>
      </c>
      <c r="D236" s="8" t="s">
        <v>41</v>
      </c>
      <c r="E236" s="8" t="str">
        <f>"F20250815371"</f>
        <v>F20250815371</v>
      </c>
      <c r="F236" s="8" t="s">
        <v>10</v>
      </c>
    </row>
    <row r="237" ht="20" customHeight="1" spans="1:6">
      <c r="A237" s="8">
        <v>235</v>
      </c>
      <c r="B237" s="8" t="s">
        <v>346</v>
      </c>
      <c r="C237" s="8" t="s">
        <v>12</v>
      </c>
      <c r="D237" s="8" t="s">
        <v>41</v>
      </c>
      <c r="E237" s="8" t="str">
        <f>"F20250815337"</f>
        <v>F20250815337</v>
      </c>
      <c r="F237" s="8" t="s">
        <v>10</v>
      </c>
    </row>
    <row r="238" ht="20" customHeight="1" spans="1:6">
      <c r="A238" s="8">
        <v>236</v>
      </c>
      <c r="B238" s="8" t="s">
        <v>347</v>
      </c>
      <c r="C238" s="8" t="s">
        <v>12</v>
      </c>
      <c r="D238" s="8" t="s">
        <v>41</v>
      </c>
      <c r="E238" s="8" t="str">
        <f>"F20250815338"</f>
        <v>F20250815338</v>
      </c>
      <c r="F238" s="8" t="s">
        <v>10</v>
      </c>
    </row>
    <row r="239" ht="20" customHeight="1" spans="1:6">
      <c r="A239" s="8">
        <v>237</v>
      </c>
      <c r="B239" s="8" t="s">
        <v>348</v>
      </c>
      <c r="C239" s="8" t="s">
        <v>12</v>
      </c>
      <c r="D239" s="8" t="s">
        <v>41</v>
      </c>
      <c r="E239" s="8" t="str">
        <f>"F20250815343"</f>
        <v>F20250815343</v>
      </c>
      <c r="F239" s="8" t="s">
        <v>10</v>
      </c>
    </row>
    <row r="240" ht="20" customHeight="1" spans="1:6">
      <c r="A240" s="8">
        <v>238</v>
      </c>
      <c r="B240" s="8" t="s">
        <v>349</v>
      </c>
      <c r="C240" s="8" t="s">
        <v>12</v>
      </c>
      <c r="D240" s="8" t="s">
        <v>41</v>
      </c>
      <c r="E240" s="8" t="str">
        <f>"F20250815348"</f>
        <v>F20250815348</v>
      </c>
      <c r="F240" s="8" t="s">
        <v>10</v>
      </c>
    </row>
    <row r="241" ht="20" customHeight="1" spans="1:6">
      <c r="A241" s="8">
        <v>239</v>
      </c>
      <c r="B241" s="8" t="s">
        <v>350</v>
      </c>
      <c r="C241" s="8" t="s">
        <v>8</v>
      </c>
      <c r="D241" s="8" t="s">
        <v>41</v>
      </c>
      <c r="E241" s="8" t="str">
        <f>"F20250815351"</f>
        <v>F20250815351</v>
      </c>
      <c r="F241" s="8" t="s">
        <v>10</v>
      </c>
    </row>
    <row r="242" ht="20" customHeight="1" spans="1:6">
      <c r="A242" s="8">
        <v>240</v>
      </c>
      <c r="B242" s="8" t="s">
        <v>351</v>
      </c>
      <c r="C242" s="8" t="s">
        <v>8</v>
      </c>
      <c r="D242" s="8" t="s">
        <v>41</v>
      </c>
      <c r="E242" s="8" t="str">
        <f>"F20250815356"</f>
        <v>F20250815356</v>
      </c>
      <c r="F242" s="8" t="s">
        <v>10</v>
      </c>
    </row>
    <row r="243" ht="20" customHeight="1" spans="1:6">
      <c r="A243" s="8">
        <v>241</v>
      </c>
      <c r="B243" s="8" t="s">
        <v>352</v>
      </c>
      <c r="C243" s="8" t="s">
        <v>8</v>
      </c>
      <c r="D243" s="8" t="s">
        <v>41</v>
      </c>
      <c r="E243" s="8" t="str">
        <f>"F20250815359"</f>
        <v>F20250815359</v>
      </c>
      <c r="F243" s="8" t="s">
        <v>10</v>
      </c>
    </row>
    <row r="244" ht="20" customHeight="1" spans="1:6">
      <c r="A244" s="8">
        <v>242</v>
      </c>
      <c r="B244" s="8" t="s">
        <v>353</v>
      </c>
      <c r="C244" s="8" t="s">
        <v>8</v>
      </c>
      <c r="D244" s="8" t="s">
        <v>41</v>
      </c>
      <c r="E244" s="8" t="str">
        <f>"F20250815380"</f>
        <v>F20250815380</v>
      </c>
      <c r="F244" s="8" t="s">
        <v>10</v>
      </c>
    </row>
    <row r="245" ht="20" customHeight="1" spans="1:6">
      <c r="A245" s="8">
        <v>243</v>
      </c>
      <c r="B245" s="8" t="s">
        <v>354</v>
      </c>
      <c r="C245" s="8" t="s">
        <v>8</v>
      </c>
      <c r="D245" s="8" t="s">
        <v>41</v>
      </c>
      <c r="E245" s="8" t="str">
        <f>"F20250815382"</f>
        <v>F20250815382</v>
      </c>
      <c r="F245" s="8" t="s">
        <v>10</v>
      </c>
    </row>
    <row r="246" ht="20" customHeight="1" spans="1:6">
      <c r="A246" s="8">
        <v>244</v>
      </c>
      <c r="B246" s="8" t="s">
        <v>355</v>
      </c>
      <c r="C246" s="8" t="s">
        <v>8</v>
      </c>
      <c r="D246" s="8" t="s">
        <v>41</v>
      </c>
      <c r="E246" s="8" t="str">
        <f>"F20250815383"</f>
        <v>F20250815383</v>
      </c>
      <c r="F246" s="8" t="s">
        <v>10</v>
      </c>
    </row>
    <row r="247" ht="20" customHeight="1" spans="1:6">
      <c r="A247" s="8">
        <v>245</v>
      </c>
      <c r="B247" s="8" t="s">
        <v>356</v>
      </c>
      <c r="C247" s="8" t="s">
        <v>8</v>
      </c>
      <c r="D247" s="8" t="s">
        <v>41</v>
      </c>
      <c r="E247" s="8" t="str">
        <f>"F20250815390"</f>
        <v>F20250815390</v>
      </c>
      <c r="F247" s="8" t="s">
        <v>10</v>
      </c>
    </row>
    <row r="248" ht="20" customHeight="1" spans="1:6">
      <c r="A248" s="8">
        <v>246</v>
      </c>
      <c r="B248" s="8" t="s">
        <v>357</v>
      </c>
      <c r="C248" s="8" t="s">
        <v>12</v>
      </c>
      <c r="D248" s="8" t="s">
        <v>41</v>
      </c>
      <c r="E248" s="8" t="str">
        <f>"F20250815392"</f>
        <v>F20250815392</v>
      </c>
      <c r="F248" s="8" t="s">
        <v>10</v>
      </c>
    </row>
    <row r="249" ht="20" customHeight="1" spans="1:6">
      <c r="A249" s="8">
        <v>247</v>
      </c>
      <c r="B249" s="8" t="s">
        <v>358</v>
      </c>
      <c r="C249" s="8" t="s">
        <v>8</v>
      </c>
      <c r="D249" s="8" t="s">
        <v>41</v>
      </c>
      <c r="E249" s="8" t="str">
        <f>"F20250815405"</f>
        <v>F20250815405</v>
      </c>
      <c r="F249" s="8" t="s">
        <v>10</v>
      </c>
    </row>
    <row r="250" ht="20" customHeight="1" spans="1:6">
      <c r="A250" s="8">
        <v>248</v>
      </c>
      <c r="B250" s="8" t="s">
        <v>359</v>
      </c>
      <c r="C250" s="8" t="s">
        <v>8</v>
      </c>
      <c r="D250" s="8" t="s">
        <v>41</v>
      </c>
      <c r="E250" s="8" t="str">
        <f>"F20250815331"</f>
        <v>F20250815331</v>
      </c>
      <c r="F250" s="8" t="s">
        <v>10</v>
      </c>
    </row>
    <row r="251" ht="20" customHeight="1" spans="1:6">
      <c r="A251" s="8">
        <v>249</v>
      </c>
      <c r="B251" s="8" t="s">
        <v>360</v>
      </c>
      <c r="C251" s="8" t="s">
        <v>8</v>
      </c>
      <c r="D251" s="8" t="s">
        <v>41</v>
      </c>
      <c r="E251" s="8" t="str">
        <f>"F20250815334"</f>
        <v>F20250815334</v>
      </c>
      <c r="F251" s="8" t="s">
        <v>10</v>
      </c>
    </row>
    <row r="252" ht="20" customHeight="1" spans="1:6">
      <c r="A252" s="8">
        <v>250</v>
      </c>
      <c r="B252" s="8" t="s">
        <v>361</v>
      </c>
      <c r="C252" s="8" t="s">
        <v>12</v>
      </c>
      <c r="D252" s="8" t="s">
        <v>41</v>
      </c>
      <c r="E252" s="8" t="str">
        <f>"F20250815344"</f>
        <v>F20250815344</v>
      </c>
      <c r="F252" s="8" t="s">
        <v>10</v>
      </c>
    </row>
    <row r="253" ht="20" customHeight="1" spans="1:6">
      <c r="A253" s="8">
        <v>251</v>
      </c>
      <c r="B253" s="8" t="s">
        <v>362</v>
      </c>
      <c r="C253" s="8" t="s">
        <v>12</v>
      </c>
      <c r="D253" s="8" t="s">
        <v>41</v>
      </c>
      <c r="E253" s="8" t="str">
        <f>"F20250815346"</f>
        <v>F20250815346</v>
      </c>
      <c r="F253" s="8" t="s">
        <v>10</v>
      </c>
    </row>
    <row r="254" ht="20" customHeight="1" spans="1:6">
      <c r="A254" s="8">
        <v>252</v>
      </c>
      <c r="B254" s="8" t="s">
        <v>363</v>
      </c>
      <c r="C254" s="8" t="s">
        <v>12</v>
      </c>
      <c r="D254" s="8" t="s">
        <v>41</v>
      </c>
      <c r="E254" s="8" t="str">
        <f>"F20250815347"</f>
        <v>F20250815347</v>
      </c>
      <c r="F254" s="8" t="s">
        <v>10</v>
      </c>
    </row>
    <row r="255" ht="20" customHeight="1" spans="1:6">
      <c r="A255" s="8">
        <v>253</v>
      </c>
      <c r="B255" s="8" t="s">
        <v>364</v>
      </c>
      <c r="C255" s="8" t="s">
        <v>8</v>
      </c>
      <c r="D255" s="8" t="s">
        <v>41</v>
      </c>
      <c r="E255" s="8" t="str">
        <f>"F20250815350"</f>
        <v>F20250815350</v>
      </c>
      <c r="F255" s="8" t="s">
        <v>10</v>
      </c>
    </row>
    <row r="256" ht="20" customHeight="1" spans="1:6">
      <c r="A256" s="8">
        <v>254</v>
      </c>
      <c r="B256" s="8" t="s">
        <v>365</v>
      </c>
      <c r="C256" s="8" t="s">
        <v>8</v>
      </c>
      <c r="D256" s="8" t="s">
        <v>41</v>
      </c>
      <c r="E256" s="8" t="str">
        <f>"F20250815358"</f>
        <v>F20250815358</v>
      </c>
      <c r="F256" s="8" t="s">
        <v>10</v>
      </c>
    </row>
    <row r="257" ht="20" customHeight="1" spans="1:6">
      <c r="A257" s="8">
        <v>255</v>
      </c>
      <c r="B257" s="8" t="s">
        <v>366</v>
      </c>
      <c r="C257" s="8" t="s">
        <v>12</v>
      </c>
      <c r="D257" s="8" t="s">
        <v>41</v>
      </c>
      <c r="E257" s="8" t="str">
        <f>"F20250815361"</f>
        <v>F20250815361</v>
      </c>
      <c r="F257" s="8" t="s">
        <v>10</v>
      </c>
    </row>
    <row r="258" ht="20" customHeight="1" spans="1:6">
      <c r="A258" s="8">
        <v>256</v>
      </c>
      <c r="B258" s="8" t="s">
        <v>367</v>
      </c>
      <c r="C258" s="8" t="s">
        <v>8</v>
      </c>
      <c r="D258" s="8" t="s">
        <v>41</v>
      </c>
      <c r="E258" s="8" t="str">
        <f>"F20250815363"</f>
        <v>F20250815363</v>
      </c>
      <c r="F258" s="8" t="s">
        <v>10</v>
      </c>
    </row>
    <row r="259" ht="20" customHeight="1" spans="1:6">
      <c r="A259" s="8">
        <v>257</v>
      </c>
      <c r="B259" s="8" t="s">
        <v>368</v>
      </c>
      <c r="C259" s="8" t="s">
        <v>12</v>
      </c>
      <c r="D259" s="8" t="s">
        <v>41</v>
      </c>
      <c r="E259" s="8" t="str">
        <f>"F20250815364"</f>
        <v>F20250815364</v>
      </c>
      <c r="F259" s="8" t="s">
        <v>10</v>
      </c>
    </row>
    <row r="260" s="4" customFormat="1" ht="20" customHeight="1" spans="1:6">
      <c r="A260" s="8">
        <v>258</v>
      </c>
      <c r="B260" s="9" t="s">
        <v>369</v>
      </c>
      <c r="C260" s="9" t="s">
        <v>8</v>
      </c>
      <c r="D260" s="9" t="s">
        <v>41</v>
      </c>
      <c r="E260" s="9" t="str">
        <f>"F20250815339"</f>
        <v>F20250815339</v>
      </c>
      <c r="F260" s="9" t="s">
        <v>10</v>
      </c>
    </row>
    <row r="261" ht="20" customHeight="1" spans="1:6">
      <c r="A261" s="8">
        <v>259</v>
      </c>
      <c r="B261" s="8" t="s">
        <v>370</v>
      </c>
      <c r="C261" s="8" t="s">
        <v>8</v>
      </c>
      <c r="D261" s="8" t="s">
        <v>41</v>
      </c>
      <c r="E261" s="8" t="str">
        <f>"F20250815373"</f>
        <v>F20250815373</v>
      </c>
      <c r="F261" s="8" t="s">
        <v>10</v>
      </c>
    </row>
    <row r="262" ht="20" customHeight="1" spans="1:6">
      <c r="A262" s="8">
        <v>260</v>
      </c>
      <c r="B262" s="8" t="s">
        <v>371</v>
      </c>
      <c r="C262" s="8" t="s">
        <v>8</v>
      </c>
      <c r="D262" s="8" t="s">
        <v>41</v>
      </c>
      <c r="E262" s="8" t="str">
        <f>"F20250815374"</f>
        <v>F20250815374</v>
      </c>
      <c r="F262" s="8" t="s">
        <v>10</v>
      </c>
    </row>
    <row r="263" ht="20" customHeight="1" spans="1:6">
      <c r="A263" s="8">
        <v>261</v>
      </c>
      <c r="B263" s="8" t="s">
        <v>321</v>
      </c>
      <c r="C263" s="8" t="s">
        <v>8</v>
      </c>
      <c r="D263" s="8" t="s">
        <v>41</v>
      </c>
      <c r="E263" s="8" t="str">
        <f>"F20250815376"</f>
        <v>F20250815376</v>
      </c>
      <c r="F263" s="8" t="s">
        <v>10</v>
      </c>
    </row>
    <row r="264" ht="20" customHeight="1" spans="1:6">
      <c r="A264" s="8">
        <v>262</v>
      </c>
      <c r="B264" s="8" t="s">
        <v>372</v>
      </c>
      <c r="C264" s="8" t="s">
        <v>8</v>
      </c>
      <c r="D264" s="8" t="s">
        <v>41</v>
      </c>
      <c r="E264" s="8" t="str">
        <f>"F20250815378"</f>
        <v>F20250815378</v>
      </c>
      <c r="F264" s="8" t="s">
        <v>10</v>
      </c>
    </row>
    <row r="265" ht="20" customHeight="1" spans="1:6">
      <c r="A265" s="8">
        <v>263</v>
      </c>
      <c r="B265" s="8" t="s">
        <v>373</v>
      </c>
      <c r="C265" s="8" t="s">
        <v>8</v>
      </c>
      <c r="D265" s="8" t="s">
        <v>41</v>
      </c>
      <c r="E265" s="8" t="str">
        <f>"F20250815384"</f>
        <v>F20250815384</v>
      </c>
      <c r="F265" s="8" t="s">
        <v>10</v>
      </c>
    </row>
    <row r="266" ht="20" customHeight="1" spans="1:6">
      <c r="A266" s="8">
        <v>264</v>
      </c>
      <c r="B266" s="8" t="s">
        <v>374</v>
      </c>
      <c r="C266" s="8" t="s">
        <v>8</v>
      </c>
      <c r="D266" s="8" t="s">
        <v>41</v>
      </c>
      <c r="E266" s="8" t="str">
        <f>"F20250815385"</f>
        <v>F20250815385</v>
      </c>
      <c r="F266" s="8" t="s">
        <v>10</v>
      </c>
    </row>
    <row r="267" ht="20" customHeight="1" spans="1:6">
      <c r="A267" s="8">
        <v>265</v>
      </c>
      <c r="B267" s="8" t="s">
        <v>375</v>
      </c>
      <c r="C267" s="8" t="s">
        <v>12</v>
      </c>
      <c r="D267" s="8" t="s">
        <v>41</v>
      </c>
      <c r="E267" s="8" t="str">
        <f>"F20250815407"</f>
        <v>F20250815407</v>
      </c>
      <c r="F267" s="8" t="s">
        <v>10</v>
      </c>
    </row>
    <row r="268" ht="20" customHeight="1" spans="1:6">
      <c r="A268" s="8">
        <v>266</v>
      </c>
      <c r="B268" s="8" t="s">
        <v>376</v>
      </c>
      <c r="C268" s="8" t="s">
        <v>8</v>
      </c>
      <c r="D268" s="8" t="s">
        <v>41</v>
      </c>
      <c r="E268" s="8" t="str">
        <f>"F20250815336"</f>
        <v>F20250815336</v>
      </c>
      <c r="F268" s="8" t="s">
        <v>10</v>
      </c>
    </row>
    <row r="269" ht="20" customHeight="1" spans="1:6">
      <c r="A269" s="8">
        <v>267</v>
      </c>
      <c r="B269" s="8" t="s">
        <v>377</v>
      </c>
      <c r="C269" s="8" t="s">
        <v>8</v>
      </c>
      <c r="D269" s="8" t="s">
        <v>41</v>
      </c>
      <c r="E269" s="8" t="str">
        <f>"F20250815377"</f>
        <v>F20250815377</v>
      </c>
      <c r="F269" s="8" t="s">
        <v>10</v>
      </c>
    </row>
    <row r="270" ht="20" customHeight="1" spans="1:6">
      <c r="A270" s="8">
        <v>268</v>
      </c>
      <c r="B270" s="8" t="s">
        <v>378</v>
      </c>
      <c r="C270" s="8" t="s">
        <v>8</v>
      </c>
      <c r="D270" s="8" t="s">
        <v>41</v>
      </c>
      <c r="E270" s="8" t="str">
        <f>"F20250815388"</f>
        <v>F20250815388</v>
      </c>
      <c r="F270" s="8" t="s">
        <v>10</v>
      </c>
    </row>
    <row r="271" ht="20" customHeight="1" spans="1:6">
      <c r="A271" s="8">
        <v>269</v>
      </c>
      <c r="B271" s="8" t="s">
        <v>379</v>
      </c>
      <c r="C271" s="8" t="s">
        <v>8</v>
      </c>
      <c r="D271" s="8" t="s">
        <v>41</v>
      </c>
      <c r="E271" s="8" t="str">
        <f>"F20250815341"</f>
        <v>F20250815341</v>
      </c>
      <c r="F271" s="8" t="s">
        <v>10</v>
      </c>
    </row>
    <row r="272" ht="20" customHeight="1" spans="1:6">
      <c r="A272" s="8">
        <v>270</v>
      </c>
      <c r="B272" s="8" t="s">
        <v>380</v>
      </c>
      <c r="C272" s="8" t="s">
        <v>8</v>
      </c>
      <c r="D272" s="8" t="s">
        <v>41</v>
      </c>
      <c r="E272" s="8" t="str">
        <f>"F20250815342"</f>
        <v>F20250815342</v>
      </c>
      <c r="F272" s="8" t="s">
        <v>10</v>
      </c>
    </row>
    <row r="273" ht="20" customHeight="1" spans="1:6">
      <c r="A273" s="8">
        <v>271</v>
      </c>
      <c r="B273" s="8" t="s">
        <v>381</v>
      </c>
      <c r="C273" s="8" t="s">
        <v>12</v>
      </c>
      <c r="D273" s="8" t="s">
        <v>41</v>
      </c>
      <c r="E273" s="8" t="str">
        <f>"F20250815353"</f>
        <v>F20250815353</v>
      </c>
      <c r="F273" s="8" t="s">
        <v>10</v>
      </c>
    </row>
    <row r="274" ht="20" customHeight="1" spans="1:6">
      <c r="A274" s="8">
        <v>272</v>
      </c>
      <c r="B274" s="8" t="s">
        <v>93</v>
      </c>
      <c r="C274" s="8" t="s">
        <v>8</v>
      </c>
      <c r="D274" s="8" t="s">
        <v>41</v>
      </c>
      <c r="E274" s="8" t="str">
        <f>"F20250815360"</f>
        <v>F20250815360</v>
      </c>
      <c r="F274" s="8" t="s">
        <v>10</v>
      </c>
    </row>
    <row r="275" ht="20" customHeight="1" spans="1:6">
      <c r="A275" s="8">
        <v>273</v>
      </c>
      <c r="B275" s="8" t="s">
        <v>382</v>
      </c>
      <c r="C275" s="8" t="s">
        <v>8</v>
      </c>
      <c r="D275" s="8" t="s">
        <v>41</v>
      </c>
      <c r="E275" s="8" t="str">
        <f>"F20250815365"</f>
        <v>F20250815365</v>
      </c>
      <c r="F275" s="8" t="s">
        <v>10</v>
      </c>
    </row>
    <row r="276" ht="20" customHeight="1" spans="1:6">
      <c r="A276" s="8">
        <v>274</v>
      </c>
      <c r="B276" s="8" t="s">
        <v>383</v>
      </c>
      <c r="C276" s="8" t="s">
        <v>8</v>
      </c>
      <c r="D276" s="8" t="s">
        <v>41</v>
      </c>
      <c r="E276" s="8" t="str">
        <f>"F20250815370"</f>
        <v>F20250815370</v>
      </c>
      <c r="F276" s="8" t="s">
        <v>10</v>
      </c>
    </row>
    <row r="277" ht="20" customHeight="1" spans="1:6">
      <c r="A277" s="8">
        <v>275</v>
      </c>
      <c r="B277" s="8" t="s">
        <v>384</v>
      </c>
      <c r="C277" s="8" t="s">
        <v>8</v>
      </c>
      <c r="D277" s="8" t="s">
        <v>41</v>
      </c>
      <c r="E277" s="8" t="str">
        <f>"F20250815381"</f>
        <v>F20250815381</v>
      </c>
      <c r="F277" s="8" t="s">
        <v>10</v>
      </c>
    </row>
    <row r="278" ht="20" customHeight="1" spans="1:6">
      <c r="A278" s="8">
        <v>276</v>
      </c>
      <c r="B278" s="8" t="s">
        <v>385</v>
      </c>
      <c r="C278" s="8" t="s">
        <v>12</v>
      </c>
      <c r="D278" s="8" t="s">
        <v>41</v>
      </c>
      <c r="E278" s="8" t="str">
        <f>"F20250815386"</f>
        <v>F20250815386</v>
      </c>
      <c r="F278" s="8" t="s">
        <v>10</v>
      </c>
    </row>
    <row r="279" ht="20" customHeight="1" spans="1:6">
      <c r="A279" s="8">
        <v>277</v>
      </c>
      <c r="B279" s="8" t="s">
        <v>386</v>
      </c>
      <c r="C279" s="8" t="s">
        <v>8</v>
      </c>
      <c r="D279" s="8" t="s">
        <v>41</v>
      </c>
      <c r="E279" s="8" t="str">
        <f>"F20250815396"</f>
        <v>F20250815396</v>
      </c>
      <c r="F279" s="8" t="s">
        <v>10</v>
      </c>
    </row>
    <row r="280" ht="20" customHeight="1" spans="1:6">
      <c r="A280" s="8">
        <v>278</v>
      </c>
      <c r="B280" s="8" t="s">
        <v>387</v>
      </c>
      <c r="C280" s="8" t="s">
        <v>8</v>
      </c>
      <c r="D280" s="8" t="s">
        <v>41</v>
      </c>
      <c r="E280" s="8" t="str">
        <f>"F20250815397"</f>
        <v>F20250815397</v>
      </c>
      <c r="F280" s="8" t="s">
        <v>10</v>
      </c>
    </row>
    <row r="281" ht="20" customHeight="1" spans="1:6">
      <c r="A281" s="8">
        <v>279</v>
      </c>
      <c r="B281" s="8" t="s">
        <v>388</v>
      </c>
      <c r="C281" s="8" t="s">
        <v>8</v>
      </c>
      <c r="D281" s="8" t="s">
        <v>161</v>
      </c>
      <c r="E281" s="8" t="str">
        <f>"F20250815067"</f>
        <v>F20250815067</v>
      </c>
      <c r="F281" s="8" t="s">
        <v>84</v>
      </c>
    </row>
    <row r="282" ht="20" customHeight="1" spans="1:6">
      <c r="A282" s="8">
        <v>280</v>
      </c>
      <c r="B282" s="8" t="s">
        <v>389</v>
      </c>
      <c r="C282" s="8" t="s">
        <v>12</v>
      </c>
      <c r="D282" s="8" t="s">
        <v>22</v>
      </c>
      <c r="E282" s="8" t="str">
        <f>"F20250815007"</f>
        <v>F20250815007</v>
      </c>
      <c r="F282" s="8" t="s">
        <v>84</v>
      </c>
    </row>
    <row r="283" ht="20" customHeight="1" spans="1:6">
      <c r="A283" s="8">
        <v>281</v>
      </c>
      <c r="B283" s="8" t="s">
        <v>390</v>
      </c>
      <c r="C283" s="8" t="s">
        <v>12</v>
      </c>
      <c r="D283" s="8" t="s">
        <v>90</v>
      </c>
      <c r="E283" s="8" t="str">
        <f>"F20250815012"</f>
        <v>F20250815012</v>
      </c>
      <c r="F283" s="8" t="s">
        <v>84</v>
      </c>
    </row>
    <row r="284" ht="20" customHeight="1" spans="1:6">
      <c r="A284" s="8">
        <v>282</v>
      </c>
      <c r="B284" s="8" t="s">
        <v>391</v>
      </c>
      <c r="C284" s="8" t="s">
        <v>8</v>
      </c>
      <c r="D284" s="8" t="s">
        <v>90</v>
      </c>
      <c r="E284" s="8" t="str">
        <f>"F20250815015"</f>
        <v>F20250815015</v>
      </c>
      <c r="F284" s="8" t="s">
        <v>84</v>
      </c>
    </row>
    <row r="285" ht="20" customHeight="1" spans="1:6">
      <c r="A285" s="8">
        <v>283</v>
      </c>
      <c r="B285" s="8" t="s">
        <v>392</v>
      </c>
      <c r="C285" s="8" t="s">
        <v>8</v>
      </c>
      <c r="D285" s="8" t="s">
        <v>36</v>
      </c>
      <c r="E285" s="8" t="str">
        <f>"F20250815025"</f>
        <v>F20250815025</v>
      </c>
      <c r="F285" s="8" t="s">
        <v>84</v>
      </c>
    </row>
    <row r="286" ht="20" customHeight="1" spans="1:6">
      <c r="A286" s="8">
        <v>284</v>
      </c>
      <c r="B286" s="8" t="s">
        <v>393</v>
      </c>
      <c r="C286" s="8" t="s">
        <v>8</v>
      </c>
      <c r="D286" s="8" t="s">
        <v>72</v>
      </c>
      <c r="E286" s="8" t="str">
        <f>"F20250815036"</f>
        <v>F20250815036</v>
      </c>
      <c r="F286" s="8" t="s">
        <v>84</v>
      </c>
    </row>
    <row r="287" ht="20" customHeight="1" spans="1:6">
      <c r="A287" s="8">
        <v>285</v>
      </c>
      <c r="B287" s="8" t="s">
        <v>394</v>
      </c>
      <c r="C287" s="8" t="s">
        <v>8</v>
      </c>
      <c r="D287" s="8" t="s">
        <v>123</v>
      </c>
      <c r="E287" s="8" t="str">
        <f>"F20250815039"</f>
        <v>F20250815039</v>
      </c>
      <c r="F287" s="8" t="s">
        <v>84</v>
      </c>
    </row>
    <row r="288" ht="20" customHeight="1" spans="1:6">
      <c r="A288" s="8">
        <v>286</v>
      </c>
      <c r="B288" s="8" t="s">
        <v>395</v>
      </c>
      <c r="C288" s="8" t="s">
        <v>8</v>
      </c>
      <c r="D288" s="8" t="s">
        <v>53</v>
      </c>
      <c r="E288" s="8" t="str">
        <f>"F20250815044"</f>
        <v>F20250815044</v>
      </c>
      <c r="F288" s="8" t="s">
        <v>84</v>
      </c>
    </row>
    <row r="289" ht="20" customHeight="1" spans="1:6">
      <c r="A289" s="8">
        <v>287</v>
      </c>
      <c r="B289" s="8" t="s">
        <v>396</v>
      </c>
      <c r="C289" s="8" t="s">
        <v>12</v>
      </c>
      <c r="D289" s="8" t="s">
        <v>123</v>
      </c>
      <c r="E289" s="8" t="str">
        <f>"F20250815065"</f>
        <v>F20250815065</v>
      </c>
      <c r="F289" s="8" t="s">
        <v>84</v>
      </c>
    </row>
    <row r="290" ht="20" customHeight="1" spans="1:6">
      <c r="A290" s="8">
        <v>288</v>
      </c>
      <c r="B290" s="8" t="s">
        <v>397</v>
      </c>
      <c r="C290" s="8" t="s">
        <v>12</v>
      </c>
      <c r="D290" s="8" t="s">
        <v>22</v>
      </c>
      <c r="E290" s="8" t="str">
        <f>"F20250815066"</f>
        <v>F20250815066</v>
      </c>
      <c r="F290" s="8" t="s">
        <v>84</v>
      </c>
    </row>
    <row r="291" ht="20" customHeight="1" spans="1:6">
      <c r="A291" s="8">
        <v>289</v>
      </c>
      <c r="B291" s="8" t="s">
        <v>398</v>
      </c>
      <c r="C291" s="8" t="s">
        <v>8</v>
      </c>
      <c r="D291" s="8" t="s">
        <v>90</v>
      </c>
      <c r="E291" s="8" t="str">
        <f>"F20250815068"</f>
        <v>F20250815068</v>
      </c>
      <c r="F291" s="8" t="s">
        <v>84</v>
      </c>
    </row>
    <row r="292" ht="20" customHeight="1" spans="1:6">
      <c r="A292" s="8">
        <v>290</v>
      </c>
      <c r="B292" s="8" t="s">
        <v>399</v>
      </c>
      <c r="C292" s="8" t="s">
        <v>8</v>
      </c>
      <c r="D292" s="8" t="s">
        <v>123</v>
      </c>
      <c r="E292" s="8" t="str">
        <f>"F20250815070"</f>
        <v>F20250815070</v>
      </c>
      <c r="F292" s="8" t="s">
        <v>84</v>
      </c>
    </row>
    <row r="293" ht="20" customHeight="1" spans="1:6">
      <c r="A293" s="8">
        <v>291</v>
      </c>
      <c r="B293" s="8" t="s">
        <v>400</v>
      </c>
      <c r="C293" s="8" t="s">
        <v>8</v>
      </c>
      <c r="D293" s="8" t="s">
        <v>123</v>
      </c>
      <c r="E293" s="8" t="str">
        <f>"F20250815072"</f>
        <v>F20250815072</v>
      </c>
      <c r="F293" s="8" t="s">
        <v>84</v>
      </c>
    </row>
    <row r="294" ht="20" customHeight="1" spans="1:6">
      <c r="A294" s="8">
        <v>292</v>
      </c>
      <c r="B294" s="8" t="s">
        <v>401</v>
      </c>
      <c r="C294" s="8" t="s">
        <v>12</v>
      </c>
      <c r="D294" s="8" t="s">
        <v>146</v>
      </c>
      <c r="E294" s="8" t="str">
        <f>"F20250815029"</f>
        <v>F20250815029</v>
      </c>
      <c r="F294" s="8" t="s">
        <v>84</v>
      </c>
    </row>
    <row r="295" ht="20" customHeight="1" spans="1:6">
      <c r="A295" s="8">
        <v>293</v>
      </c>
      <c r="B295" s="8" t="s">
        <v>402</v>
      </c>
      <c r="C295" s="8" t="s">
        <v>8</v>
      </c>
      <c r="D295" s="8" t="s">
        <v>69</v>
      </c>
      <c r="E295" s="8" t="str">
        <f>"F20250815037"</f>
        <v>F20250815037</v>
      </c>
      <c r="F295" s="8" t="s">
        <v>84</v>
      </c>
    </row>
    <row r="296" ht="20" customHeight="1" spans="1:6">
      <c r="A296" s="8">
        <v>294</v>
      </c>
      <c r="B296" s="8" t="s">
        <v>403</v>
      </c>
      <c r="C296" s="8" t="s">
        <v>8</v>
      </c>
      <c r="D296" s="8" t="s">
        <v>90</v>
      </c>
      <c r="E296" s="8" t="str">
        <f>"F20250815041"</f>
        <v>F20250815041</v>
      </c>
      <c r="F296" s="8" t="s">
        <v>84</v>
      </c>
    </row>
    <row r="297" ht="20" customHeight="1" spans="1:6">
      <c r="A297" s="8">
        <v>295</v>
      </c>
      <c r="B297" s="8" t="s">
        <v>404</v>
      </c>
      <c r="C297" s="8" t="s">
        <v>8</v>
      </c>
      <c r="D297" s="8" t="s">
        <v>90</v>
      </c>
      <c r="E297" s="8" t="str">
        <f>"F20250815052"</f>
        <v>F20250815052</v>
      </c>
      <c r="F297" s="8" t="s">
        <v>84</v>
      </c>
    </row>
    <row r="298" ht="20" customHeight="1" spans="1:6">
      <c r="A298" s="8">
        <v>296</v>
      </c>
      <c r="B298" s="8" t="s">
        <v>405</v>
      </c>
      <c r="C298" s="8" t="s">
        <v>12</v>
      </c>
      <c r="D298" s="8" t="s">
        <v>123</v>
      </c>
      <c r="E298" s="8" t="str">
        <f>"F20250815059"</f>
        <v>F20250815059</v>
      </c>
      <c r="F298" s="8" t="s">
        <v>84</v>
      </c>
    </row>
    <row r="299" ht="20" customHeight="1" spans="1:6">
      <c r="A299" s="8">
        <v>297</v>
      </c>
      <c r="B299" s="8" t="s">
        <v>406</v>
      </c>
      <c r="C299" s="8" t="s">
        <v>12</v>
      </c>
      <c r="D299" s="8" t="s">
        <v>116</v>
      </c>
      <c r="E299" s="8" t="str">
        <f>"F20250815018"</f>
        <v>F20250815018</v>
      </c>
      <c r="F299" s="8" t="s">
        <v>84</v>
      </c>
    </row>
    <row r="300" ht="20" customHeight="1" spans="1:6">
      <c r="A300" s="8">
        <v>298</v>
      </c>
      <c r="B300" s="8" t="s">
        <v>407</v>
      </c>
      <c r="C300" s="8" t="s">
        <v>12</v>
      </c>
      <c r="D300" s="8" t="s">
        <v>75</v>
      </c>
      <c r="E300" s="8" t="str">
        <f>"F20250815084"</f>
        <v>F20250815084</v>
      </c>
      <c r="F300" s="8" t="s">
        <v>84</v>
      </c>
    </row>
    <row r="301" ht="20" customHeight="1" spans="1:6">
      <c r="A301" s="8">
        <v>299</v>
      </c>
      <c r="B301" s="8" t="s">
        <v>408</v>
      </c>
      <c r="C301" s="8" t="s">
        <v>8</v>
      </c>
      <c r="D301" s="8" t="s">
        <v>75</v>
      </c>
      <c r="E301" s="8" t="str">
        <f>"F20250815097"</f>
        <v>F20250815097</v>
      </c>
      <c r="F301" s="8" t="s">
        <v>84</v>
      </c>
    </row>
    <row r="302" ht="20" customHeight="1" spans="1:6">
      <c r="A302" s="8">
        <v>300</v>
      </c>
      <c r="B302" s="8" t="s">
        <v>409</v>
      </c>
      <c r="C302" s="8" t="s">
        <v>8</v>
      </c>
      <c r="D302" s="8" t="s">
        <v>75</v>
      </c>
      <c r="E302" s="8" t="str">
        <f>"F20250815104"</f>
        <v>F20250815104</v>
      </c>
      <c r="F302" s="8" t="s">
        <v>84</v>
      </c>
    </row>
    <row r="303" ht="20" customHeight="1" spans="1:6">
      <c r="A303" s="8">
        <v>301</v>
      </c>
      <c r="B303" s="8" t="s">
        <v>410</v>
      </c>
      <c r="C303" s="8" t="s">
        <v>8</v>
      </c>
      <c r="D303" s="8" t="s">
        <v>75</v>
      </c>
      <c r="E303" s="8" t="str">
        <f>"F20250815114"</f>
        <v>F20250815114</v>
      </c>
      <c r="F303" s="8" t="s">
        <v>84</v>
      </c>
    </row>
    <row r="304" ht="20" customHeight="1" spans="1:6">
      <c r="A304" s="8">
        <v>302</v>
      </c>
      <c r="B304" s="8" t="s">
        <v>411</v>
      </c>
      <c r="C304" s="8" t="s">
        <v>12</v>
      </c>
      <c r="D304" s="8" t="s">
        <v>41</v>
      </c>
      <c r="E304" s="8" t="str">
        <f>"F20250815120"</f>
        <v>F20250815120</v>
      </c>
      <c r="F304" s="8" t="s">
        <v>84</v>
      </c>
    </row>
    <row r="305" ht="20" customHeight="1" spans="1:6">
      <c r="A305" s="8">
        <v>303</v>
      </c>
      <c r="B305" s="8" t="s">
        <v>412</v>
      </c>
      <c r="C305" s="8" t="s">
        <v>8</v>
      </c>
      <c r="D305" s="8" t="s">
        <v>41</v>
      </c>
      <c r="E305" s="8" t="str">
        <f>"F20250815125"</f>
        <v>F20250815125</v>
      </c>
      <c r="F305" s="8" t="s">
        <v>84</v>
      </c>
    </row>
    <row r="306" ht="20" customHeight="1" spans="1:6">
      <c r="A306" s="8">
        <v>304</v>
      </c>
      <c r="B306" s="8" t="s">
        <v>413</v>
      </c>
      <c r="C306" s="8" t="s">
        <v>8</v>
      </c>
      <c r="D306" s="8" t="s">
        <v>41</v>
      </c>
      <c r="E306" s="8" t="str">
        <f>"F20250815129"</f>
        <v>F20250815129</v>
      </c>
      <c r="F306" s="8" t="s">
        <v>84</v>
      </c>
    </row>
    <row r="307" ht="20" customHeight="1" spans="1:6">
      <c r="A307" s="8">
        <v>305</v>
      </c>
      <c r="B307" s="8" t="s">
        <v>414</v>
      </c>
      <c r="C307" s="8" t="s">
        <v>12</v>
      </c>
      <c r="D307" s="8" t="s">
        <v>41</v>
      </c>
      <c r="E307" s="8" t="str">
        <f>"F20250815153"</f>
        <v>F20250815153</v>
      </c>
      <c r="F307" s="8" t="s">
        <v>84</v>
      </c>
    </row>
    <row r="308" ht="20" customHeight="1" spans="1:6">
      <c r="A308" s="8">
        <v>306</v>
      </c>
      <c r="B308" s="8" t="s">
        <v>415</v>
      </c>
      <c r="C308" s="8" t="s">
        <v>12</v>
      </c>
      <c r="D308" s="8" t="s">
        <v>41</v>
      </c>
      <c r="E308" s="8" t="str">
        <f>"F20250815122"</f>
        <v>F20250815122</v>
      </c>
      <c r="F308" s="8" t="s">
        <v>84</v>
      </c>
    </row>
    <row r="309" ht="20" customHeight="1" spans="1:6">
      <c r="A309" s="8">
        <v>307</v>
      </c>
      <c r="B309" s="8" t="s">
        <v>416</v>
      </c>
      <c r="C309" s="8" t="s">
        <v>12</v>
      </c>
      <c r="D309" s="8" t="s">
        <v>41</v>
      </c>
      <c r="E309" s="8" t="str">
        <f>"F20250815121"</f>
        <v>F20250815121</v>
      </c>
      <c r="F309" s="8" t="s">
        <v>84</v>
      </c>
    </row>
    <row r="310" ht="20" customHeight="1" spans="1:6">
      <c r="A310" s="8">
        <v>308</v>
      </c>
      <c r="B310" s="8" t="s">
        <v>417</v>
      </c>
      <c r="C310" s="8" t="s">
        <v>12</v>
      </c>
      <c r="D310" s="8" t="s">
        <v>41</v>
      </c>
      <c r="E310" s="8" t="str">
        <f>"F20250815136"</f>
        <v>F20250815136</v>
      </c>
      <c r="F310" s="8" t="s">
        <v>84</v>
      </c>
    </row>
    <row r="311" ht="20" customHeight="1" spans="1:6">
      <c r="A311" s="8">
        <v>309</v>
      </c>
      <c r="B311" s="8" t="s">
        <v>418</v>
      </c>
      <c r="C311" s="8" t="s">
        <v>8</v>
      </c>
      <c r="D311" s="8" t="s">
        <v>75</v>
      </c>
      <c r="E311" s="8" t="str">
        <f>"F20250815087"</f>
        <v>F20250815087</v>
      </c>
      <c r="F311" s="8" t="s">
        <v>84</v>
      </c>
    </row>
    <row r="312" ht="20" customHeight="1" spans="1:6">
      <c r="A312" s="8">
        <v>310</v>
      </c>
      <c r="B312" s="8" t="s">
        <v>419</v>
      </c>
      <c r="C312" s="8" t="s">
        <v>12</v>
      </c>
      <c r="D312" s="8" t="s">
        <v>41</v>
      </c>
      <c r="E312" s="8" t="str">
        <f>"F20250815148"</f>
        <v>F20250815148</v>
      </c>
      <c r="F312" s="8" t="s">
        <v>84</v>
      </c>
    </row>
    <row r="313" ht="20" customHeight="1" spans="1:6">
      <c r="A313" s="8">
        <v>311</v>
      </c>
      <c r="B313" s="8" t="s">
        <v>420</v>
      </c>
      <c r="C313" s="8" t="s">
        <v>8</v>
      </c>
      <c r="D313" s="8" t="s">
        <v>41</v>
      </c>
      <c r="E313" s="8" t="str">
        <f>"F20250815158"</f>
        <v>F20250815158</v>
      </c>
      <c r="F313" s="8" t="s">
        <v>84</v>
      </c>
    </row>
    <row r="314" ht="20" customHeight="1" spans="1:6">
      <c r="A314" s="8">
        <v>312</v>
      </c>
      <c r="B314" s="8" t="s">
        <v>421</v>
      </c>
      <c r="C314" s="8" t="s">
        <v>8</v>
      </c>
      <c r="D314" s="8" t="s">
        <v>224</v>
      </c>
      <c r="E314" s="8" t="str">
        <f>"F20250815164"</f>
        <v>F20250815164</v>
      </c>
      <c r="F314" s="8" t="s">
        <v>84</v>
      </c>
    </row>
    <row r="315" ht="20" customHeight="1" spans="1:6">
      <c r="A315" s="8">
        <v>313</v>
      </c>
      <c r="B315" s="8" t="s">
        <v>422</v>
      </c>
      <c r="C315" s="8" t="s">
        <v>8</v>
      </c>
      <c r="D315" s="8" t="s">
        <v>229</v>
      </c>
      <c r="E315" s="8" t="str">
        <f>"F20250815177"</f>
        <v>F20250815177</v>
      </c>
      <c r="F315" s="8" t="s">
        <v>84</v>
      </c>
    </row>
    <row r="316" ht="20" customHeight="1" spans="1:6">
      <c r="A316" s="8">
        <v>314</v>
      </c>
      <c r="B316" s="8" t="s">
        <v>423</v>
      </c>
      <c r="C316" s="8" t="s">
        <v>8</v>
      </c>
      <c r="D316" s="8" t="s">
        <v>224</v>
      </c>
      <c r="E316" s="8" t="str">
        <f>"F20250815191"</f>
        <v>F20250815191</v>
      </c>
      <c r="F316" s="8" t="s">
        <v>84</v>
      </c>
    </row>
    <row r="317" ht="20" customHeight="1" spans="1:6">
      <c r="A317" s="8">
        <v>315</v>
      </c>
      <c r="B317" s="8" t="s">
        <v>424</v>
      </c>
      <c r="C317" s="8" t="s">
        <v>8</v>
      </c>
      <c r="D317" s="8" t="s">
        <v>224</v>
      </c>
      <c r="E317" s="8" t="str">
        <f>"F20250815178"</f>
        <v>F20250815178</v>
      </c>
      <c r="F317" s="8" t="s">
        <v>84</v>
      </c>
    </row>
    <row r="318" ht="20" customHeight="1" spans="1:6">
      <c r="A318" s="8">
        <v>316</v>
      </c>
      <c r="B318" s="8" t="s">
        <v>425</v>
      </c>
      <c r="C318" s="8" t="s">
        <v>8</v>
      </c>
      <c r="D318" s="8" t="s">
        <v>224</v>
      </c>
      <c r="E318" s="8" t="str">
        <f>"F20250815203"</f>
        <v>F20250815203</v>
      </c>
      <c r="F318" s="8" t="s">
        <v>84</v>
      </c>
    </row>
    <row r="319" ht="20" customHeight="1" spans="1:6">
      <c r="A319" s="8">
        <v>317</v>
      </c>
      <c r="B319" s="8" t="s">
        <v>426</v>
      </c>
      <c r="C319" s="8" t="s">
        <v>8</v>
      </c>
      <c r="D319" s="8" t="s">
        <v>229</v>
      </c>
      <c r="E319" s="8" t="str">
        <f>"F20250815176"</f>
        <v>F20250815176</v>
      </c>
      <c r="F319" s="8" t="s">
        <v>84</v>
      </c>
    </row>
    <row r="320" ht="20" customHeight="1" spans="1:6">
      <c r="A320" s="8">
        <v>318</v>
      </c>
      <c r="B320" s="8" t="s">
        <v>427</v>
      </c>
      <c r="C320" s="8" t="s">
        <v>8</v>
      </c>
      <c r="D320" s="8" t="s">
        <v>224</v>
      </c>
      <c r="E320" s="8" t="str">
        <f>"F20250815188"</f>
        <v>F20250815188</v>
      </c>
      <c r="F320" s="8" t="s">
        <v>84</v>
      </c>
    </row>
    <row r="321" ht="20" customHeight="1" spans="1:6">
      <c r="A321" s="8">
        <v>319</v>
      </c>
      <c r="B321" s="8" t="s">
        <v>428</v>
      </c>
      <c r="C321" s="8" t="s">
        <v>8</v>
      </c>
      <c r="D321" s="8" t="s">
        <v>224</v>
      </c>
      <c r="E321" s="8" t="str">
        <f>"F20250815201"</f>
        <v>F20250815201</v>
      </c>
      <c r="F321" s="8" t="s">
        <v>84</v>
      </c>
    </row>
    <row r="322" ht="20" customHeight="1" spans="1:6">
      <c r="A322" s="8">
        <v>320</v>
      </c>
      <c r="B322" s="8" t="s">
        <v>429</v>
      </c>
      <c r="C322" s="8" t="s">
        <v>8</v>
      </c>
      <c r="D322" s="8" t="s">
        <v>226</v>
      </c>
      <c r="E322" s="8" t="str">
        <f>"F20250815225"</f>
        <v>F20250815225</v>
      </c>
      <c r="F322" s="8" t="s">
        <v>84</v>
      </c>
    </row>
    <row r="323" ht="20" customHeight="1" spans="1:6">
      <c r="A323" s="8">
        <v>321</v>
      </c>
      <c r="B323" s="8" t="s">
        <v>430</v>
      </c>
      <c r="C323" s="8" t="s">
        <v>8</v>
      </c>
      <c r="D323" s="8" t="s">
        <v>224</v>
      </c>
      <c r="E323" s="8" t="str">
        <f>"F20250815199"</f>
        <v>F20250815199</v>
      </c>
      <c r="F323" s="8" t="s">
        <v>84</v>
      </c>
    </row>
    <row r="324" ht="20" customHeight="1" spans="1:6">
      <c r="A324" s="8">
        <v>322</v>
      </c>
      <c r="B324" s="8" t="s">
        <v>431</v>
      </c>
      <c r="C324" s="8" t="s">
        <v>12</v>
      </c>
      <c r="D324" s="8" t="s">
        <v>224</v>
      </c>
      <c r="E324" s="8" t="str">
        <f>"F20250815210"</f>
        <v>F20250815210</v>
      </c>
      <c r="F324" s="8" t="s">
        <v>84</v>
      </c>
    </row>
    <row r="325" ht="20" customHeight="1" spans="1:6">
      <c r="A325" s="8">
        <v>323</v>
      </c>
      <c r="B325" s="8" t="s">
        <v>432</v>
      </c>
      <c r="C325" s="8" t="s">
        <v>8</v>
      </c>
      <c r="D325" s="8" t="s">
        <v>224</v>
      </c>
      <c r="E325" s="8" t="str">
        <f>"F20250815216"</f>
        <v>F20250815216</v>
      </c>
      <c r="F325" s="8" t="s">
        <v>84</v>
      </c>
    </row>
    <row r="326" ht="20" customHeight="1" spans="1:6">
      <c r="A326" s="8">
        <v>324</v>
      </c>
      <c r="B326" s="8" t="s">
        <v>433</v>
      </c>
      <c r="C326" s="8" t="s">
        <v>8</v>
      </c>
      <c r="D326" s="8" t="s">
        <v>224</v>
      </c>
      <c r="E326" s="8" t="str">
        <f>"F20250815218"</f>
        <v>F20250815218</v>
      </c>
      <c r="F326" s="8" t="s">
        <v>84</v>
      </c>
    </row>
    <row r="327" ht="20" customHeight="1" spans="1:6">
      <c r="A327" s="8">
        <v>325</v>
      </c>
      <c r="B327" s="8" t="s">
        <v>434</v>
      </c>
      <c r="C327" s="8" t="s">
        <v>8</v>
      </c>
      <c r="D327" s="8" t="s">
        <v>226</v>
      </c>
      <c r="E327" s="8" t="str">
        <f>"F20250815221"</f>
        <v>F20250815221</v>
      </c>
      <c r="F327" s="8" t="s">
        <v>84</v>
      </c>
    </row>
    <row r="328" ht="20" customHeight="1" spans="1:6">
      <c r="A328" s="8">
        <v>326</v>
      </c>
      <c r="B328" s="8" t="s">
        <v>435</v>
      </c>
      <c r="C328" s="8" t="s">
        <v>8</v>
      </c>
      <c r="D328" s="8" t="s">
        <v>226</v>
      </c>
      <c r="E328" s="8" t="str">
        <f>"F20250815227"</f>
        <v>F20250815227</v>
      </c>
      <c r="F328" s="8" t="s">
        <v>84</v>
      </c>
    </row>
    <row r="329" ht="20" customHeight="1" spans="1:6">
      <c r="A329" s="8">
        <v>327</v>
      </c>
      <c r="B329" s="8" t="s">
        <v>436</v>
      </c>
      <c r="C329" s="8" t="s">
        <v>8</v>
      </c>
      <c r="D329" s="8" t="s">
        <v>226</v>
      </c>
      <c r="E329" s="8" t="str">
        <f>"F20250815230"</f>
        <v>F20250815230</v>
      </c>
      <c r="F329" s="8" t="s">
        <v>84</v>
      </c>
    </row>
    <row r="330" ht="20" customHeight="1" spans="1:6">
      <c r="A330" s="8">
        <v>328</v>
      </c>
      <c r="B330" s="8" t="s">
        <v>437</v>
      </c>
      <c r="C330" s="8" t="s">
        <v>8</v>
      </c>
      <c r="D330" s="8" t="s">
        <v>224</v>
      </c>
      <c r="E330" s="8" t="str">
        <f>"F20250815238"</f>
        <v>F20250815238</v>
      </c>
      <c r="F330" s="8" t="s">
        <v>84</v>
      </c>
    </row>
    <row r="331" ht="20" customHeight="1" spans="1:6">
      <c r="A331" s="8">
        <v>329</v>
      </c>
      <c r="B331" s="8" t="s">
        <v>438</v>
      </c>
      <c r="C331" s="8" t="s">
        <v>8</v>
      </c>
      <c r="D331" s="8" t="s">
        <v>224</v>
      </c>
      <c r="E331" s="8" t="str">
        <f>"F20250815239"</f>
        <v>F20250815239</v>
      </c>
      <c r="F331" s="8" t="s">
        <v>84</v>
      </c>
    </row>
    <row r="332" ht="20" customHeight="1" spans="1:6">
      <c r="A332" s="8">
        <v>330</v>
      </c>
      <c r="B332" s="8" t="s">
        <v>439</v>
      </c>
      <c r="C332" s="8" t="s">
        <v>12</v>
      </c>
      <c r="D332" s="8" t="s">
        <v>41</v>
      </c>
      <c r="E332" s="8" t="str">
        <f>"F20250815279"</f>
        <v>F20250815279</v>
      </c>
      <c r="F332" s="8" t="s">
        <v>84</v>
      </c>
    </row>
    <row r="333" ht="20" customHeight="1" spans="1:6">
      <c r="A333" s="8">
        <v>331</v>
      </c>
      <c r="B333" s="8" t="s">
        <v>440</v>
      </c>
      <c r="C333" s="8" t="s">
        <v>8</v>
      </c>
      <c r="D333" s="8" t="s">
        <v>41</v>
      </c>
      <c r="E333" s="8" t="str">
        <f>"F20250815288"</f>
        <v>F20250815288</v>
      </c>
      <c r="F333" s="8" t="s">
        <v>84</v>
      </c>
    </row>
    <row r="334" ht="20" customHeight="1" spans="1:6">
      <c r="A334" s="8">
        <v>332</v>
      </c>
      <c r="B334" s="8" t="s">
        <v>441</v>
      </c>
      <c r="C334" s="8" t="s">
        <v>8</v>
      </c>
      <c r="D334" s="8" t="s">
        <v>41</v>
      </c>
      <c r="E334" s="8" t="str">
        <f>"F20250815292"</f>
        <v>F20250815292</v>
      </c>
      <c r="F334" s="8" t="s">
        <v>84</v>
      </c>
    </row>
    <row r="335" ht="20" customHeight="1" spans="1:6">
      <c r="A335" s="8">
        <v>333</v>
      </c>
      <c r="B335" s="8" t="s">
        <v>442</v>
      </c>
      <c r="C335" s="8" t="s">
        <v>8</v>
      </c>
      <c r="D335" s="8" t="s">
        <v>41</v>
      </c>
      <c r="E335" s="8" t="str">
        <f>"F20250815308"</f>
        <v>F20250815308</v>
      </c>
      <c r="F335" s="8" t="s">
        <v>84</v>
      </c>
    </row>
    <row r="336" ht="20" customHeight="1" spans="1:6">
      <c r="A336" s="8">
        <v>334</v>
      </c>
      <c r="B336" s="8" t="s">
        <v>443</v>
      </c>
      <c r="C336" s="8" t="s">
        <v>8</v>
      </c>
      <c r="D336" s="8" t="s">
        <v>41</v>
      </c>
      <c r="E336" s="8" t="str">
        <f>"F20250815321"</f>
        <v>F20250815321</v>
      </c>
      <c r="F336" s="8" t="s">
        <v>84</v>
      </c>
    </row>
    <row r="337" ht="20" customHeight="1" spans="1:6">
      <c r="A337" s="8">
        <v>335</v>
      </c>
      <c r="B337" s="8" t="s">
        <v>444</v>
      </c>
      <c r="C337" s="8" t="s">
        <v>8</v>
      </c>
      <c r="D337" s="8" t="s">
        <v>41</v>
      </c>
      <c r="E337" s="8" t="str">
        <f>"F20250815280"</f>
        <v>F20250815280</v>
      </c>
      <c r="F337" s="8" t="s">
        <v>84</v>
      </c>
    </row>
    <row r="338" ht="20" customHeight="1" spans="1:6">
      <c r="A338" s="8">
        <v>336</v>
      </c>
      <c r="B338" s="8" t="s">
        <v>445</v>
      </c>
      <c r="C338" s="8" t="s">
        <v>8</v>
      </c>
      <c r="D338" s="8" t="s">
        <v>41</v>
      </c>
      <c r="E338" s="8" t="str">
        <f>"F20250815295"</f>
        <v>F20250815295</v>
      </c>
      <c r="F338" s="8" t="s">
        <v>84</v>
      </c>
    </row>
    <row r="339" ht="20" customHeight="1" spans="1:6">
      <c r="A339" s="8">
        <v>337</v>
      </c>
      <c r="B339" s="8" t="s">
        <v>446</v>
      </c>
      <c r="C339" s="8" t="s">
        <v>12</v>
      </c>
      <c r="D339" s="8" t="s">
        <v>41</v>
      </c>
      <c r="E339" s="8" t="str">
        <f>"F20250815297"</f>
        <v>F20250815297</v>
      </c>
      <c r="F339" s="8" t="s">
        <v>84</v>
      </c>
    </row>
    <row r="340" ht="20" customHeight="1" spans="1:6">
      <c r="A340" s="8">
        <v>338</v>
      </c>
      <c r="B340" s="8" t="s">
        <v>447</v>
      </c>
      <c r="C340" s="8" t="s">
        <v>8</v>
      </c>
      <c r="D340" s="8" t="s">
        <v>41</v>
      </c>
      <c r="E340" s="8" t="str">
        <f>"F20250815305"</f>
        <v>F20250815305</v>
      </c>
      <c r="F340" s="8" t="s">
        <v>84</v>
      </c>
    </row>
    <row r="341" ht="20" customHeight="1" spans="1:6">
      <c r="A341" s="8">
        <v>339</v>
      </c>
      <c r="B341" s="8" t="s">
        <v>448</v>
      </c>
      <c r="C341" s="8" t="s">
        <v>8</v>
      </c>
      <c r="D341" s="8" t="s">
        <v>41</v>
      </c>
      <c r="E341" s="8" t="str">
        <f>"F20250815312"</f>
        <v>F20250815312</v>
      </c>
      <c r="F341" s="8" t="s">
        <v>84</v>
      </c>
    </row>
    <row r="342" ht="20" customHeight="1" spans="1:6">
      <c r="A342" s="8">
        <v>340</v>
      </c>
      <c r="B342" s="8" t="s">
        <v>449</v>
      </c>
      <c r="C342" s="8" t="s">
        <v>8</v>
      </c>
      <c r="D342" s="8" t="s">
        <v>41</v>
      </c>
      <c r="E342" s="8" t="str">
        <f>"F20250815325"</f>
        <v>F20250815325</v>
      </c>
      <c r="F342" s="8" t="s">
        <v>84</v>
      </c>
    </row>
    <row r="343" ht="20" customHeight="1" spans="1:6">
      <c r="A343" s="8">
        <v>341</v>
      </c>
      <c r="B343" s="8" t="s">
        <v>450</v>
      </c>
      <c r="C343" s="8" t="s">
        <v>12</v>
      </c>
      <c r="D343" s="8" t="s">
        <v>41</v>
      </c>
      <c r="E343" s="8" t="str">
        <f>"F20250815250"</f>
        <v>F20250815250</v>
      </c>
      <c r="F343" s="8" t="s">
        <v>84</v>
      </c>
    </row>
    <row r="344" ht="20" customHeight="1" spans="1:6">
      <c r="A344" s="8">
        <v>342</v>
      </c>
      <c r="B344" s="8" t="s">
        <v>451</v>
      </c>
      <c r="C344" s="8" t="s">
        <v>8</v>
      </c>
      <c r="D344" s="8" t="s">
        <v>41</v>
      </c>
      <c r="E344" s="8" t="str">
        <f>"F20250815326"</f>
        <v>F20250815326</v>
      </c>
      <c r="F344" s="8" t="s">
        <v>84</v>
      </c>
    </row>
    <row r="345" ht="20" customHeight="1" spans="1:6">
      <c r="A345" s="8">
        <v>343</v>
      </c>
      <c r="B345" s="8" t="s">
        <v>452</v>
      </c>
      <c r="C345" s="8" t="s">
        <v>8</v>
      </c>
      <c r="D345" s="8" t="s">
        <v>41</v>
      </c>
      <c r="E345" s="8" t="str">
        <f>"F20250815252"</f>
        <v>F20250815252</v>
      </c>
      <c r="F345" s="8" t="s">
        <v>84</v>
      </c>
    </row>
    <row r="346" ht="20" customHeight="1" spans="1:6">
      <c r="A346" s="8">
        <v>344</v>
      </c>
      <c r="B346" s="8" t="s">
        <v>453</v>
      </c>
      <c r="C346" s="8" t="s">
        <v>12</v>
      </c>
      <c r="D346" s="8" t="s">
        <v>41</v>
      </c>
      <c r="E346" s="8" t="str">
        <f>"F20250815256"</f>
        <v>F20250815256</v>
      </c>
      <c r="F346" s="8" t="s">
        <v>84</v>
      </c>
    </row>
    <row r="347" ht="20" customHeight="1" spans="1:6">
      <c r="A347" s="8">
        <v>345</v>
      </c>
      <c r="B347" s="8" t="s">
        <v>454</v>
      </c>
      <c r="C347" s="8" t="s">
        <v>12</v>
      </c>
      <c r="D347" s="8" t="s">
        <v>41</v>
      </c>
      <c r="E347" s="8" t="str">
        <f>"F20250815244"</f>
        <v>F20250815244</v>
      </c>
      <c r="F347" s="8" t="s">
        <v>84</v>
      </c>
    </row>
    <row r="348" ht="20" customHeight="1" spans="1:6">
      <c r="A348" s="8">
        <v>346</v>
      </c>
      <c r="B348" s="8" t="s">
        <v>455</v>
      </c>
      <c r="C348" s="8" t="s">
        <v>8</v>
      </c>
      <c r="D348" s="8" t="s">
        <v>41</v>
      </c>
      <c r="E348" s="8" t="str">
        <f>"F20250815245"</f>
        <v>F20250815245</v>
      </c>
      <c r="F348" s="8" t="s">
        <v>84</v>
      </c>
    </row>
    <row r="349" ht="20" customHeight="1" spans="1:6">
      <c r="A349" s="8">
        <v>347</v>
      </c>
      <c r="B349" s="8" t="s">
        <v>456</v>
      </c>
      <c r="C349" s="8" t="s">
        <v>8</v>
      </c>
      <c r="D349" s="8" t="s">
        <v>41</v>
      </c>
      <c r="E349" s="8" t="str">
        <f>"F20250815330"</f>
        <v>F20250815330</v>
      </c>
      <c r="F349" s="8" t="s">
        <v>84</v>
      </c>
    </row>
    <row r="350" ht="20" customHeight="1" spans="1:6">
      <c r="A350" s="8">
        <v>348</v>
      </c>
      <c r="B350" s="8" t="s">
        <v>457</v>
      </c>
      <c r="C350" s="8" t="s">
        <v>12</v>
      </c>
      <c r="D350" s="8" t="s">
        <v>41</v>
      </c>
      <c r="E350" s="8" t="str">
        <f>"F20250815332"</f>
        <v>F20250815332</v>
      </c>
      <c r="F350" s="8" t="s">
        <v>84</v>
      </c>
    </row>
    <row r="351" ht="20" customHeight="1" spans="1:6">
      <c r="A351" s="8">
        <v>349</v>
      </c>
      <c r="B351" s="8" t="s">
        <v>458</v>
      </c>
      <c r="C351" s="8" t="s">
        <v>12</v>
      </c>
      <c r="D351" s="8" t="s">
        <v>41</v>
      </c>
      <c r="E351" s="8" t="str">
        <f>"F20250815335"</f>
        <v>F20250815335</v>
      </c>
      <c r="F351" s="8" t="s">
        <v>84</v>
      </c>
    </row>
    <row r="352" ht="20" customHeight="1" spans="1:6">
      <c r="A352" s="8">
        <v>350</v>
      </c>
      <c r="B352" s="8" t="s">
        <v>459</v>
      </c>
      <c r="C352" s="8" t="s">
        <v>8</v>
      </c>
      <c r="D352" s="8" t="s">
        <v>41</v>
      </c>
      <c r="E352" s="8" t="str">
        <f>"F20250815345"</f>
        <v>F20250815345</v>
      </c>
      <c r="F352" s="8" t="s">
        <v>84</v>
      </c>
    </row>
    <row r="353" ht="20" customHeight="1" spans="1:6">
      <c r="A353" s="8">
        <v>351</v>
      </c>
      <c r="B353" s="8" t="s">
        <v>460</v>
      </c>
      <c r="C353" s="8" t="s">
        <v>12</v>
      </c>
      <c r="D353" s="8" t="s">
        <v>41</v>
      </c>
      <c r="E353" s="8" t="str">
        <f>"F20250815352"</f>
        <v>F20250815352</v>
      </c>
      <c r="F353" s="8" t="s">
        <v>84</v>
      </c>
    </row>
    <row r="354" ht="20" customHeight="1" spans="1:6">
      <c r="A354" s="8">
        <v>352</v>
      </c>
      <c r="B354" s="8" t="s">
        <v>461</v>
      </c>
      <c r="C354" s="8" t="s">
        <v>8</v>
      </c>
      <c r="D354" s="8" t="s">
        <v>41</v>
      </c>
      <c r="E354" s="8" t="str">
        <f>"F20250815355"</f>
        <v>F20250815355</v>
      </c>
      <c r="F354" s="8" t="s">
        <v>84</v>
      </c>
    </row>
    <row r="355" ht="20" customHeight="1" spans="1:6">
      <c r="A355" s="8">
        <v>353</v>
      </c>
      <c r="B355" s="8" t="s">
        <v>462</v>
      </c>
      <c r="C355" s="8" t="s">
        <v>12</v>
      </c>
      <c r="D355" s="8" t="s">
        <v>41</v>
      </c>
      <c r="E355" s="8" t="str">
        <f>"F20250815357"</f>
        <v>F20250815357</v>
      </c>
      <c r="F355" s="8" t="s">
        <v>84</v>
      </c>
    </row>
    <row r="356" ht="20" customHeight="1" spans="1:6">
      <c r="A356" s="8">
        <v>354</v>
      </c>
      <c r="B356" s="8" t="s">
        <v>463</v>
      </c>
      <c r="C356" s="8" t="s">
        <v>12</v>
      </c>
      <c r="D356" s="8" t="s">
        <v>41</v>
      </c>
      <c r="E356" s="8" t="str">
        <f>"F20250815362"</f>
        <v>F20250815362</v>
      </c>
      <c r="F356" s="8" t="s">
        <v>84</v>
      </c>
    </row>
    <row r="357" ht="20" customHeight="1" spans="1:6">
      <c r="A357" s="8">
        <v>355</v>
      </c>
      <c r="B357" s="8" t="s">
        <v>464</v>
      </c>
      <c r="C357" s="8" t="s">
        <v>12</v>
      </c>
      <c r="D357" s="8" t="s">
        <v>41</v>
      </c>
      <c r="E357" s="8" t="str">
        <f>"F20250815367"</f>
        <v>F20250815367</v>
      </c>
      <c r="F357" s="8" t="s">
        <v>84</v>
      </c>
    </row>
    <row r="358" ht="20" customHeight="1" spans="1:6">
      <c r="A358" s="8">
        <v>356</v>
      </c>
      <c r="B358" s="8" t="s">
        <v>465</v>
      </c>
      <c r="C358" s="8" t="s">
        <v>12</v>
      </c>
      <c r="D358" s="8" t="s">
        <v>41</v>
      </c>
      <c r="E358" s="8" t="str">
        <f>"F20250815368"</f>
        <v>F20250815368</v>
      </c>
      <c r="F358" s="8" t="s">
        <v>84</v>
      </c>
    </row>
    <row r="359" ht="20" customHeight="1" spans="1:6">
      <c r="A359" s="8">
        <v>357</v>
      </c>
      <c r="B359" s="8" t="s">
        <v>466</v>
      </c>
      <c r="C359" s="8" t="s">
        <v>8</v>
      </c>
      <c r="D359" s="8" t="s">
        <v>41</v>
      </c>
      <c r="E359" s="8" t="str">
        <f>"F20250815369"</f>
        <v>F20250815369</v>
      </c>
      <c r="F359" s="8" t="s">
        <v>84</v>
      </c>
    </row>
    <row r="360" ht="20" customHeight="1" spans="1:6">
      <c r="A360" s="8">
        <v>358</v>
      </c>
      <c r="B360" s="8" t="s">
        <v>467</v>
      </c>
      <c r="C360" s="8" t="s">
        <v>12</v>
      </c>
      <c r="D360" s="8" t="s">
        <v>41</v>
      </c>
      <c r="E360" s="8" t="str">
        <f>"F20250815375"</f>
        <v>F20250815375</v>
      </c>
      <c r="F360" s="8" t="s">
        <v>84</v>
      </c>
    </row>
    <row r="361" ht="20" customHeight="1" spans="1:6">
      <c r="A361" s="8">
        <v>359</v>
      </c>
      <c r="B361" s="8" t="s">
        <v>468</v>
      </c>
      <c r="C361" s="8" t="s">
        <v>12</v>
      </c>
      <c r="D361" s="8" t="s">
        <v>41</v>
      </c>
      <c r="E361" s="8" t="str">
        <f>"F20250815389"</f>
        <v>F20250815389</v>
      </c>
      <c r="F361" s="8" t="s">
        <v>84</v>
      </c>
    </row>
    <row r="362" ht="20" customHeight="1" spans="1:6">
      <c r="A362" s="8">
        <v>360</v>
      </c>
      <c r="B362" s="8" t="s">
        <v>469</v>
      </c>
      <c r="C362" s="8" t="s">
        <v>8</v>
      </c>
      <c r="D362" s="8" t="s">
        <v>41</v>
      </c>
      <c r="E362" s="8" t="str">
        <f>"F20250815391"</f>
        <v>F20250815391</v>
      </c>
      <c r="F362" s="8" t="s">
        <v>84</v>
      </c>
    </row>
    <row r="363" ht="20" customHeight="1" spans="1:6">
      <c r="A363" s="8">
        <v>361</v>
      </c>
      <c r="B363" s="8" t="s">
        <v>470</v>
      </c>
      <c r="C363" s="8" t="s">
        <v>8</v>
      </c>
      <c r="D363" s="8" t="s">
        <v>41</v>
      </c>
      <c r="E363" s="8" t="str">
        <f>"F20250815394"</f>
        <v>F20250815394</v>
      </c>
      <c r="F363" s="8" t="s">
        <v>84</v>
      </c>
    </row>
    <row r="364" ht="20" customHeight="1" spans="1:6">
      <c r="A364" s="8">
        <v>362</v>
      </c>
      <c r="B364" s="8" t="s">
        <v>471</v>
      </c>
      <c r="C364" s="8" t="s">
        <v>8</v>
      </c>
      <c r="D364" s="8" t="s">
        <v>41</v>
      </c>
      <c r="E364" s="8" t="str">
        <f>"F20250815395"</f>
        <v>F20250815395</v>
      </c>
      <c r="F364" s="8" t="s">
        <v>84</v>
      </c>
    </row>
    <row r="365" ht="20" customHeight="1" spans="1:6">
      <c r="A365" s="8">
        <v>363</v>
      </c>
      <c r="B365" s="8" t="s">
        <v>472</v>
      </c>
      <c r="C365" s="8" t="s">
        <v>8</v>
      </c>
      <c r="D365" s="8" t="s">
        <v>41</v>
      </c>
      <c r="E365" s="8" t="str">
        <f>"F20250815398"</f>
        <v>F20250815398</v>
      </c>
      <c r="F365" s="8" t="s">
        <v>84</v>
      </c>
    </row>
    <row r="366" ht="20" customHeight="1" spans="1:6">
      <c r="A366" s="8">
        <v>364</v>
      </c>
      <c r="B366" s="8" t="s">
        <v>473</v>
      </c>
      <c r="C366" s="8" t="s">
        <v>8</v>
      </c>
      <c r="D366" s="8" t="s">
        <v>41</v>
      </c>
      <c r="E366" s="8" t="str">
        <f>"F20250815404"</f>
        <v>F20250815404</v>
      </c>
      <c r="F366" s="8" t="s">
        <v>84</v>
      </c>
    </row>
    <row r="367" ht="20" customHeight="1" spans="1:6">
      <c r="A367" s="8">
        <v>365</v>
      </c>
      <c r="B367" s="8" t="s">
        <v>474</v>
      </c>
      <c r="C367" s="8" t="s">
        <v>8</v>
      </c>
      <c r="D367" s="8" t="s">
        <v>41</v>
      </c>
      <c r="E367" s="8" t="str">
        <f>"F20250815406"</f>
        <v>F20250815406</v>
      </c>
      <c r="F367" s="8" t="s">
        <v>84</v>
      </c>
    </row>
    <row r="368" ht="20" customHeight="1" spans="1:6">
      <c r="A368" s="8">
        <v>366</v>
      </c>
      <c r="B368" s="8" t="s">
        <v>475</v>
      </c>
      <c r="C368" s="8" t="s">
        <v>8</v>
      </c>
      <c r="D368" s="8" t="s">
        <v>41</v>
      </c>
      <c r="E368" s="8" t="str">
        <f>"F20250815329"</f>
        <v>F20250815329</v>
      </c>
      <c r="F368" s="8" t="s">
        <v>99</v>
      </c>
    </row>
    <row r="369" s="4" customFormat="1" ht="20" customHeight="1" spans="1:6">
      <c r="A369" s="8">
        <v>367</v>
      </c>
      <c r="B369" s="9" t="s">
        <v>476</v>
      </c>
      <c r="C369" s="9" t="s">
        <v>8</v>
      </c>
      <c r="D369" s="9" t="s">
        <v>41</v>
      </c>
      <c r="E369" s="9" t="str">
        <f>"F20250815372"</f>
        <v>F20250815372</v>
      </c>
      <c r="F369" s="9" t="s">
        <v>99</v>
      </c>
    </row>
    <row r="370" ht="20" customHeight="1" spans="1:6">
      <c r="A370" s="8">
        <v>368</v>
      </c>
      <c r="B370" s="8" t="s">
        <v>477</v>
      </c>
      <c r="C370" s="8" t="s">
        <v>8</v>
      </c>
      <c r="D370" s="8" t="s">
        <v>41</v>
      </c>
      <c r="E370" s="8" t="str">
        <f>"F20250815340"</f>
        <v>F20250815340</v>
      </c>
      <c r="F370" s="8" t="s">
        <v>99</v>
      </c>
    </row>
    <row r="371" ht="20" customHeight="1" spans="1:6">
      <c r="A371" s="8">
        <v>369</v>
      </c>
      <c r="B371" s="8" t="s">
        <v>478</v>
      </c>
      <c r="C371" s="8" t="s">
        <v>8</v>
      </c>
      <c r="D371" s="8" t="s">
        <v>41</v>
      </c>
      <c r="E371" s="8" t="str">
        <f>"F20250815379"</f>
        <v>F20250815379</v>
      </c>
      <c r="F371" s="8" t="s">
        <v>99</v>
      </c>
    </row>
    <row r="372" ht="20" customHeight="1" spans="1:6">
      <c r="A372" s="8">
        <v>370</v>
      </c>
      <c r="B372" s="8" t="s">
        <v>479</v>
      </c>
      <c r="C372" s="8" t="s">
        <v>12</v>
      </c>
      <c r="D372" s="8" t="s">
        <v>41</v>
      </c>
      <c r="E372" s="8" t="str">
        <f>"F20250815387"</f>
        <v>F20250815387</v>
      </c>
      <c r="F372" s="8" t="s">
        <v>99</v>
      </c>
    </row>
    <row r="373" ht="20" customHeight="1" spans="1:6">
      <c r="A373" s="8">
        <v>371</v>
      </c>
      <c r="B373" s="8" t="s">
        <v>480</v>
      </c>
      <c r="C373" s="8" t="s">
        <v>8</v>
      </c>
      <c r="D373" s="8" t="s">
        <v>41</v>
      </c>
      <c r="E373" s="8" t="str">
        <f>"F20250815393"</f>
        <v>F20250815393</v>
      </c>
      <c r="F373" s="8" t="s">
        <v>99</v>
      </c>
    </row>
    <row r="374" ht="20" customHeight="1" spans="1:6">
      <c r="A374" s="8">
        <v>372</v>
      </c>
      <c r="B374" s="8" t="s">
        <v>463</v>
      </c>
      <c r="C374" s="8" t="s">
        <v>12</v>
      </c>
      <c r="D374" s="8" t="s">
        <v>41</v>
      </c>
      <c r="E374" s="8" t="str">
        <f>"F20250815399"</f>
        <v>F20250815399</v>
      </c>
      <c r="F374" s="8" t="s">
        <v>99</v>
      </c>
    </row>
    <row r="375" ht="20" customHeight="1" spans="1:6">
      <c r="A375" s="8">
        <v>373</v>
      </c>
      <c r="B375" s="8" t="s">
        <v>481</v>
      </c>
      <c r="C375" s="8" t="s">
        <v>12</v>
      </c>
      <c r="D375" s="8" t="s">
        <v>41</v>
      </c>
      <c r="E375" s="8" t="str">
        <f>"F20250815400"</f>
        <v>F20250815400</v>
      </c>
      <c r="F375" s="8" t="s">
        <v>99</v>
      </c>
    </row>
    <row r="376" ht="20" customHeight="1" spans="1:6">
      <c r="A376" s="8">
        <v>374</v>
      </c>
      <c r="B376" s="8" t="s">
        <v>482</v>
      </c>
      <c r="C376" s="8" t="s">
        <v>12</v>
      </c>
      <c r="D376" s="8" t="s">
        <v>41</v>
      </c>
      <c r="E376" s="8" t="str">
        <f>"F20250815401"</f>
        <v>F20250815401</v>
      </c>
      <c r="F376" s="8" t="s">
        <v>99</v>
      </c>
    </row>
    <row r="377" ht="20" customHeight="1" spans="1:6">
      <c r="A377" s="8">
        <v>375</v>
      </c>
      <c r="B377" s="8" t="s">
        <v>483</v>
      </c>
      <c r="C377" s="8" t="s">
        <v>12</v>
      </c>
      <c r="D377" s="8" t="s">
        <v>41</v>
      </c>
      <c r="E377" s="8" t="str">
        <f>"F20250815402"</f>
        <v>F20250815402</v>
      </c>
      <c r="F377" s="8" t="s">
        <v>99</v>
      </c>
    </row>
    <row r="378" ht="20" customHeight="1" spans="1:6">
      <c r="A378" s="8">
        <v>376</v>
      </c>
      <c r="B378" s="8" t="s">
        <v>484</v>
      </c>
      <c r="C378" s="8" t="s">
        <v>8</v>
      </c>
      <c r="D378" s="8" t="s">
        <v>41</v>
      </c>
      <c r="E378" s="8" t="str">
        <f>"F20250815403"</f>
        <v>F20250815403</v>
      </c>
      <c r="F378" s="8" t="s">
        <v>99</v>
      </c>
    </row>
    <row r="379" ht="20" customHeight="1" spans="1:6">
      <c r="A379" s="8">
        <v>377</v>
      </c>
      <c r="B379" s="8" t="s">
        <v>485</v>
      </c>
      <c r="C379" s="8" t="s">
        <v>8</v>
      </c>
      <c r="D379" s="8" t="s">
        <v>90</v>
      </c>
      <c r="E379" s="8" t="str">
        <f>"F20250815047"</f>
        <v>F20250815047</v>
      </c>
      <c r="F379" s="8" t="s">
        <v>99</v>
      </c>
    </row>
    <row r="380" ht="20" customHeight="1" spans="1:6">
      <c r="A380" s="8">
        <v>378</v>
      </c>
      <c r="B380" s="8" t="s">
        <v>486</v>
      </c>
      <c r="C380" s="8" t="s">
        <v>12</v>
      </c>
      <c r="D380" s="8" t="s">
        <v>109</v>
      </c>
      <c r="E380" s="8" t="str">
        <f>"F20250815049"</f>
        <v>F20250815049</v>
      </c>
      <c r="F380" s="8" t="s">
        <v>99</v>
      </c>
    </row>
    <row r="381" ht="20" customHeight="1" spans="1:6">
      <c r="A381" s="8">
        <v>379</v>
      </c>
      <c r="B381" s="8" t="s">
        <v>487</v>
      </c>
      <c r="C381" s="8" t="s">
        <v>8</v>
      </c>
      <c r="D381" s="8" t="s">
        <v>123</v>
      </c>
      <c r="E381" s="8" t="str">
        <f>"F20250815073"</f>
        <v>F20250815073</v>
      </c>
      <c r="F381" s="8" t="s">
        <v>99</v>
      </c>
    </row>
    <row r="382" ht="20" customHeight="1" spans="1:6">
      <c r="A382" s="8">
        <v>380</v>
      </c>
      <c r="B382" s="8" t="s">
        <v>488</v>
      </c>
      <c r="C382" s="8" t="s">
        <v>8</v>
      </c>
      <c r="D382" s="8" t="s">
        <v>123</v>
      </c>
      <c r="E382" s="8" t="str">
        <f>"F20250815074"</f>
        <v>F20250815074</v>
      </c>
      <c r="F382" s="8" t="s">
        <v>99</v>
      </c>
    </row>
    <row r="383" ht="20" customHeight="1" spans="1:6">
      <c r="A383" s="8">
        <v>381</v>
      </c>
      <c r="B383" s="8" t="s">
        <v>489</v>
      </c>
      <c r="C383" s="8" t="s">
        <v>8</v>
      </c>
      <c r="D383" s="8" t="s">
        <v>123</v>
      </c>
      <c r="E383" s="8" t="str">
        <f>"F20250815075"</f>
        <v>F20250815075</v>
      </c>
      <c r="F383" s="8" t="s">
        <v>99</v>
      </c>
    </row>
    <row r="384" ht="20" customHeight="1" spans="1:6">
      <c r="A384" s="8">
        <v>382</v>
      </c>
      <c r="B384" s="8" t="s">
        <v>490</v>
      </c>
      <c r="C384" s="8" t="s">
        <v>8</v>
      </c>
      <c r="D384" s="8" t="s">
        <v>123</v>
      </c>
      <c r="E384" s="8" t="str">
        <f>"F20250815078"</f>
        <v>F20250815078</v>
      </c>
      <c r="F384" s="8" t="s">
        <v>99</v>
      </c>
    </row>
    <row r="385" ht="20" customHeight="1" spans="1:6">
      <c r="A385" s="8">
        <v>383</v>
      </c>
      <c r="B385" s="8" t="s">
        <v>491</v>
      </c>
      <c r="C385" s="8" t="s">
        <v>8</v>
      </c>
      <c r="D385" s="8" t="s">
        <v>123</v>
      </c>
      <c r="E385" s="8" t="str">
        <f>"F20250815079"</f>
        <v>F20250815079</v>
      </c>
      <c r="F385" s="8" t="s">
        <v>99</v>
      </c>
    </row>
    <row r="386" ht="20" customHeight="1" spans="1:6">
      <c r="A386" s="8">
        <v>384</v>
      </c>
      <c r="B386" s="8" t="s">
        <v>492</v>
      </c>
      <c r="C386" s="8" t="s">
        <v>8</v>
      </c>
      <c r="D386" s="8" t="s">
        <v>165</v>
      </c>
      <c r="E386" s="8" t="str">
        <f>"F20250815095"</f>
        <v>F20250815095</v>
      </c>
      <c r="F386" s="8" t="s">
        <v>99</v>
      </c>
    </row>
    <row r="387" ht="20" customHeight="1" spans="1:6">
      <c r="A387" s="8">
        <v>385</v>
      </c>
      <c r="B387" s="8" t="s">
        <v>493</v>
      </c>
      <c r="C387" s="8" t="s">
        <v>8</v>
      </c>
      <c r="D387" s="8" t="s">
        <v>41</v>
      </c>
      <c r="E387" s="8" t="str">
        <f>"F20250815147"</f>
        <v>F20250815147</v>
      </c>
      <c r="F387" s="8" t="s">
        <v>99</v>
      </c>
    </row>
    <row r="388" ht="20" customHeight="1" spans="1:6">
      <c r="A388" s="8">
        <v>386</v>
      </c>
      <c r="B388" s="8" t="s">
        <v>494</v>
      </c>
      <c r="C388" s="8" t="s">
        <v>12</v>
      </c>
      <c r="D388" s="8" t="s">
        <v>41</v>
      </c>
      <c r="E388" s="8" t="str">
        <f>"F20250815149"</f>
        <v>F20250815149</v>
      </c>
      <c r="F388" s="8" t="s">
        <v>99</v>
      </c>
    </row>
    <row r="389" ht="20" customHeight="1" spans="1:6">
      <c r="A389" s="8">
        <v>387</v>
      </c>
      <c r="B389" s="8" t="s">
        <v>495</v>
      </c>
      <c r="C389" s="8" t="s">
        <v>8</v>
      </c>
      <c r="D389" s="8" t="s">
        <v>41</v>
      </c>
      <c r="E389" s="8" t="str">
        <f>"F20250815150"</f>
        <v>F20250815150</v>
      </c>
      <c r="F389" s="8" t="s">
        <v>99</v>
      </c>
    </row>
    <row r="390" ht="20" customHeight="1" spans="1:6">
      <c r="A390" s="8">
        <v>388</v>
      </c>
      <c r="B390" s="8" t="s">
        <v>496</v>
      </c>
      <c r="C390" s="8" t="s">
        <v>12</v>
      </c>
      <c r="D390" s="8" t="s">
        <v>41</v>
      </c>
      <c r="E390" s="8" t="str">
        <f>"F20250815155"</f>
        <v>F20250815155</v>
      </c>
      <c r="F390" s="8" t="s">
        <v>99</v>
      </c>
    </row>
    <row r="391" ht="20" customHeight="1" spans="1:6">
      <c r="A391" s="8">
        <v>389</v>
      </c>
      <c r="B391" s="8" t="s">
        <v>497</v>
      </c>
      <c r="C391" s="8" t="s">
        <v>8</v>
      </c>
      <c r="D391" s="8" t="s">
        <v>41</v>
      </c>
      <c r="E391" s="8" t="str">
        <f>"F20250815157"</f>
        <v>F20250815157</v>
      </c>
      <c r="F391" s="8" t="s">
        <v>99</v>
      </c>
    </row>
    <row r="392" ht="20" customHeight="1" spans="1:6">
      <c r="A392" s="8">
        <v>390</v>
      </c>
      <c r="B392" s="8" t="s">
        <v>498</v>
      </c>
      <c r="C392" s="8" t="s">
        <v>12</v>
      </c>
      <c r="D392" s="8" t="s">
        <v>41</v>
      </c>
      <c r="E392" s="8" t="str">
        <f>"F20250815159"</f>
        <v>F20250815159</v>
      </c>
      <c r="F392" s="8" t="s">
        <v>99</v>
      </c>
    </row>
    <row r="393" ht="20" customHeight="1" spans="1:6">
      <c r="A393" s="8">
        <v>391</v>
      </c>
      <c r="B393" s="8" t="s">
        <v>499</v>
      </c>
      <c r="C393" s="8" t="s">
        <v>12</v>
      </c>
      <c r="D393" s="8" t="s">
        <v>41</v>
      </c>
      <c r="E393" s="8" t="str">
        <f>"F20250815160"</f>
        <v>F20250815160</v>
      </c>
      <c r="F393" s="8" t="s">
        <v>99</v>
      </c>
    </row>
    <row r="394" ht="20" customHeight="1" spans="1:6">
      <c r="A394" s="8">
        <v>392</v>
      </c>
      <c r="B394" s="8" t="s">
        <v>500</v>
      </c>
      <c r="C394" s="8" t="s">
        <v>8</v>
      </c>
      <c r="D394" s="8" t="s">
        <v>224</v>
      </c>
      <c r="E394" s="8" t="str">
        <f>"F20250815173"</f>
        <v>F20250815173</v>
      </c>
      <c r="F394" s="8" t="s">
        <v>99</v>
      </c>
    </row>
    <row r="395" ht="20" customHeight="1" spans="1:6">
      <c r="A395" s="8">
        <v>393</v>
      </c>
      <c r="B395" s="8" t="s">
        <v>501</v>
      </c>
      <c r="C395" s="8" t="s">
        <v>8</v>
      </c>
      <c r="D395" s="8" t="s">
        <v>224</v>
      </c>
      <c r="E395" s="8" t="str">
        <f>"F20250815205"</f>
        <v>F20250815205</v>
      </c>
      <c r="F395" s="8" t="s">
        <v>99</v>
      </c>
    </row>
    <row r="396" ht="20" customHeight="1" spans="1:6">
      <c r="A396" s="8">
        <v>394</v>
      </c>
      <c r="B396" s="8" t="s">
        <v>502</v>
      </c>
      <c r="C396" s="8" t="s">
        <v>8</v>
      </c>
      <c r="D396" s="8" t="s">
        <v>224</v>
      </c>
      <c r="E396" s="8" t="str">
        <f>"F20250815219"</f>
        <v>F20250815219</v>
      </c>
      <c r="F396" s="8" t="s">
        <v>99</v>
      </c>
    </row>
    <row r="397" ht="20" customHeight="1" spans="1:6">
      <c r="A397" s="8">
        <v>395</v>
      </c>
      <c r="B397" s="8" t="s">
        <v>503</v>
      </c>
      <c r="C397" s="8" t="s">
        <v>8</v>
      </c>
      <c r="D397" s="8" t="s">
        <v>224</v>
      </c>
      <c r="E397" s="8" t="str">
        <f>"F20250815220"</f>
        <v>F20250815220</v>
      </c>
      <c r="F397" s="8" t="s">
        <v>99</v>
      </c>
    </row>
    <row r="398" ht="20" customHeight="1" spans="1:6">
      <c r="A398" s="8">
        <v>396</v>
      </c>
      <c r="B398" s="8" t="s">
        <v>504</v>
      </c>
      <c r="C398" s="8" t="s">
        <v>8</v>
      </c>
      <c r="D398" s="8" t="s">
        <v>224</v>
      </c>
      <c r="E398" s="8" t="str">
        <f>"F20250815229"</f>
        <v>F20250815229</v>
      </c>
      <c r="F398" s="8" t="s">
        <v>99</v>
      </c>
    </row>
    <row r="399" ht="20" customHeight="1" spans="1:6">
      <c r="A399" s="8">
        <v>397</v>
      </c>
      <c r="B399" s="8" t="s">
        <v>505</v>
      </c>
      <c r="C399" s="8" t="s">
        <v>8</v>
      </c>
      <c r="D399" s="8" t="s">
        <v>224</v>
      </c>
      <c r="E399" s="8" t="str">
        <f>"F20250815235"</f>
        <v>F20250815235</v>
      </c>
      <c r="F399" s="8" t="s">
        <v>99</v>
      </c>
    </row>
    <row r="400" ht="20" customHeight="1" spans="1:6">
      <c r="A400" s="8">
        <v>398</v>
      </c>
      <c r="B400" s="8" t="s">
        <v>506</v>
      </c>
      <c r="C400" s="8" t="s">
        <v>8</v>
      </c>
      <c r="D400" s="8" t="s">
        <v>224</v>
      </c>
      <c r="E400" s="8" t="str">
        <f>"F20250815241"</f>
        <v>F20250815241</v>
      </c>
      <c r="F400" s="8" t="s">
        <v>99</v>
      </c>
    </row>
    <row r="401" ht="20" customHeight="1" spans="1:6">
      <c r="A401" s="8">
        <v>399</v>
      </c>
      <c r="B401" s="8" t="s">
        <v>507</v>
      </c>
      <c r="C401" s="8" t="s">
        <v>8</v>
      </c>
      <c r="D401" s="8" t="s">
        <v>41</v>
      </c>
      <c r="E401" s="8" t="str">
        <f>"F20250815260"</f>
        <v>F20250815260</v>
      </c>
      <c r="F401" s="8" t="s">
        <v>99</v>
      </c>
    </row>
    <row r="402" ht="20" customHeight="1" spans="1:6">
      <c r="A402" s="8">
        <v>400</v>
      </c>
      <c r="B402" s="8" t="s">
        <v>508</v>
      </c>
      <c r="C402" s="8" t="s">
        <v>8</v>
      </c>
      <c r="D402" s="8" t="s">
        <v>41</v>
      </c>
      <c r="E402" s="8" t="str">
        <f>"F20250815270"</f>
        <v>F20250815270</v>
      </c>
      <c r="F402" s="8" t="s">
        <v>99</v>
      </c>
    </row>
    <row r="403" ht="20" customHeight="1" spans="1:6">
      <c r="A403" s="8">
        <v>401</v>
      </c>
      <c r="B403" s="8" t="s">
        <v>509</v>
      </c>
      <c r="C403" s="8" t="s">
        <v>8</v>
      </c>
      <c r="D403" s="8" t="s">
        <v>41</v>
      </c>
      <c r="E403" s="8" t="str">
        <f>"F20250815315"</f>
        <v>F20250815315</v>
      </c>
      <c r="F403" s="8" t="s">
        <v>99</v>
      </c>
    </row>
    <row r="404" ht="20" customHeight="1" spans="1:6">
      <c r="A404" s="8">
        <v>402</v>
      </c>
      <c r="B404" s="8" t="s">
        <v>510</v>
      </c>
      <c r="C404" s="8" t="s">
        <v>8</v>
      </c>
      <c r="D404" s="8" t="s">
        <v>41</v>
      </c>
      <c r="E404" s="8" t="str">
        <f>"F20250815316"</f>
        <v>F20250815316</v>
      </c>
      <c r="F404" s="8" t="s">
        <v>99</v>
      </c>
    </row>
    <row r="405" ht="20" customHeight="1" spans="1:6">
      <c r="A405" s="8">
        <v>403</v>
      </c>
      <c r="B405" s="8" t="s">
        <v>511</v>
      </c>
      <c r="C405" s="8" t="s">
        <v>12</v>
      </c>
      <c r="D405" s="8" t="s">
        <v>41</v>
      </c>
      <c r="E405" s="8" t="str">
        <f>"F20250815318"</f>
        <v>F20250815318</v>
      </c>
      <c r="F405" s="8" t="s">
        <v>99</v>
      </c>
    </row>
    <row r="406" ht="20" customHeight="1" spans="1:6">
      <c r="A406" s="8">
        <v>404</v>
      </c>
      <c r="B406" s="8" t="s">
        <v>512</v>
      </c>
      <c r="C406" s="8" t="s">
        <v>12</v>
      </c>
      <c r="D406" s="8" t="s">
        <v>41</v>
      </c>
      <c r="E406" s="8" t="str">
        <f>"F20250815323"</f>
        <v>F20250815323</v>
      </c>
      <c r="F406" s="8" t="s">
        <v>99</v>
      </c>
    </row>
    <row r="407" ht="21" customHeight="1" spans="1:6">
      <c r="A407" s="8">
        <v>405</v>
      </c>
      <c r="B407" s="10" t="s">
        <v>513</v>
      </c>
      <c r="C407" s="10" t="s">
        <v>12</v>
      </c>
      <c r="D407" s="10" t="s">
        <v>75</v>
      </c>
      <c r="E407" s="10" t="str">
        <f>"F20250815109"</f>
        <v>F20250815109</v>
      </c>
      <c r="F407" s="8" t="s">
        <v>99</v>
      </c>
    </row>
    <row r="408" ht="23" customHeight="1" spans="1:6">
      <c r="A408" s="8">
        <v>406</v>
      </c>
      <c r="B408" s="10" t="s">
        <v>514</v>
      </c>
      <c r="C408" s="10" t="s">
        <v>12</v>
      </c>
      <c r="D408" s="10" t="s">
        <v>41</v>
      </c>
      <c r="E408" s="10" t="str">
        <f>"F20250815298"</f>
        <v>F20250815298</v>
      </c>
      <c r="F408" s="8" t="s">
        <v>99</v>
      </c>
    </row>
    <row r="409" ht="21" customHeight="1" spans="1:6">
      <c r="A409" s="8">
        <v>407</v>
      </c>
      <c r="B409" s="10" t="s">
        <v>515</v>
      </c>
      <c r="C409" s="10" t="s">
        <v>12</v>
      </c>
      <c r="D409" s="10" t="s">
        <v>41</v>
      </c>
      <c r="E409" s="10" t="str">
        <f>"F20250815328"</f>
        <v>F20250815328</v>
      </c>
      <c r="F409" s="8" t="s">
        <v>99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小专业</vt:lpstr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2025-08-18T08:59:00Z</dcterms:created>
  <dcterms:modified xsi:type="dcterms:W3CDTF">2025-08-27T08:42:43Z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DB126657D2BC4BA3BDAF0273269AA65A_11</vt:lpwstr>
  </property>
  <property fmtid="{D5CDD505-2E9C-101B-9397-08002B2CF9AE}" pid="3" name="KSOProductBuildVer">
    <vt:lpwstr>2052-12.1.0.22529</vt:lpwstr>
  </property>
</Properties>
</file>